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348" tabRatio="884" firstSheet="6" activeTab="13"/>
  </bookViews>
  <sheets>
    <sheet name="Form Gốc" sheetId="1" state="hidden" r:id="rId1"/>
    <sheet name="Tháng 1" sheetId="2" state="hidden" r:id="rId2"/>
    <sheet name="Tháng 2" sheetId="3" state="hidden" r:id="rId3"/>
    <sheet name="Tháng 3" sheetId="4" state="hidden" r:id="rId4"/>
    <sheet name="Tháng 4" sheetId="5" state="hidden" r:id="rId5"/>
    <sheet name="Tháng 5" sheetId="6" state="hidden" r:id="rId6"/>
    <sheet name="6-2015" sheetId="7" r:id="rId7"/>
    <sheet name="7-2015" sheetId="8" r:id="rId8"/>
    <sheet name="8-2015" sheetId="9" r:id="rId9"/>
    <sheet name="9-2015" sheetId="10" r:id="rId10"/>
    <sheet name="10-2015" sheetId="11" r:id="rId11"/>
    <sheet name="11-2015" sheetId="12" r:id="rId12"/>
    <sheet name="12-2015" sheetId="13" r:id="rId13"/>
    <sheet name="Tổng hợp năm 2015" sheetId="14" r:id="rId14"/>
  </sheets>
  <definedNames>
    <definedName name="_xlfn.F.DIST" hidden="1">#NAME?</definedName>
  </definedNames>
  <calcPr fullCalcOnLoad="1"/>
</workbook>
</file>

<file path=xl/sharedStrings.xml><?xml version="1.0" encoding="utf-8"?>
<sst xmlns="http://schemas.openxmlformats.org/spreadsheetml/2006/main" count="5205" uniqueCount="843">
  <si>
    <t>Còn lại</t>
  </si>
  <si>
    <t>Ngày</t>
  </si>
  <si>
    <t>Thống kê trong tháng</t>
  </si>
  <si>
    <t>Người đóng</t>
  </si>
  <si>
    <t>Địa chỉ/ Nơi làm việc</t>
  </si>
  <si>
    <t>Thu</t>
  </si>
  <si>
    <t>Chi</t>
  </si>
  <si>
    <t>Nguyễn Văn A</t>
  </si>
  <si>
    <t>28/64 HTCC</t>
  </si>
  <si>
    <t>Nguyễn Văn B</t>
  </si>
  <si>
    <t>Nguyễn Văn c</t>
  </si>
  <si>
    <t>STT</t>
  </si>
  <si>
    <t>Tồn quỹ tháng…….</t>
  </si>
  <si>
    <t>Tồn</t>
  </si>
  <si>
    <t>Ghi Chú</t>
  </si>
  <si>
    <t>Loại Dự Án Đóng Góp
( * )</t>
  </si>
  <si>
    <t>Hình Thức Nộp
( * )</t>
  </si>
  <si>
    <t>Phần Thu
( * )</t>
  </si>
  <si>
    <t>Phần Chi
( * )</t>
  </si>
  <si>
    <t>Phần Còn Lại
( * )</t>
  </si>
  <si>
    <t>Tồn Quỹ Tháng Trước</t>
  </si>
  <si>
    <t>Trợ Giúp Y Tế</t>
  </si>
  <si>
    <t>Trợ Giúp Giáo Dục</t>
  </si>
  <si>
    <t>Trợ Giúp Suất Ăn Miễn Phí</t>
  </si>
  <si>
    <t>Tặng Quà Và Sữa Cho Các Bệnh Nhân Ung Thư</t>
  </si>
  <si>
    <t>Tổ Chức Tặng Quà Cho Các Ngày Lễ Tết.</t>
  </si>
  <si>
    <t xml:space="preserve">Tổng Thu </t>
  </si>
  <si>
    <t>Tổng Chi</t>
  </si>
  <si>
    <t>Tồn
( * )</t>
  </si>
  <si>
    <t>Tồn quỹ tháng 12 của năm trước</t>
  </si>
  <si>
    <t>Tổng Thu ( * )</t>
  </si>
  <si>
    <t>Tổng Chi ( * )</t>
  </si>
  <si>
    <t>Còn lại ( * )</t>
  </si>
  <si>
    <t xml:space="preserve">Tồn
(Nhập tay số liệu của tháng 12 năm trước vào)
</t>
  </si>
  <si>
    <t>Quỹ Dự Phòng Do Các Sáng Lập Quỹ Và Các Thành Viên  Đóng Góp Ban Đầu</t>
  </si>
  <si>
    <t>Tổng</t>
  </si>
  <si>
    <t>Chị Nguyễn Thanh Hương</t>
  </si>
  <si>
    <t>Anh Thái Hà Trung</t>
  </si>
  <si>
    <t>Hà Nội</t>
  </si>
  <si>
    <t>Anh Nguyễn Ngọc Triệu</t>
  </si>
  <si>
    <t>Chị Nguyễn Thị Thuý Hằng</t>
  </si>
  <si>
    <t>Chị Nguyễn Thị Bích Hồng</t>
  </si>
  <si>
    <t>Chị Vũ Thị Hồng Nhung</t>
  </si>
  <si>
    <t>Anh Nguyễn Quốc Toản</t>
  </si>
  <si>
    <t>Anh Nguyễn Cảnh Tùng</t>
  </si>
  <si>
    <t>Long Biên, Hà Nội</t>
  </si>
  <si>
    <t>Cô Vũ Thị Phượng</t>
  </si>
  <si>
    <t>Chị Lữ Thị Ngãi</t>
  </si>
  <si>
    <t>Anh Nguyễn Việt Dũng</t>
  </si>
  <si>
    <t>Chị Đinh Thị Hường</t>
  </si>
  <si>
    <t>Thanh Hóa</t>
  </si>
  <si>
    <t>Chị Nguyễn Thanh Tâm</t>
  </si>
  <si>
    <t>Chị Lê Thị Kim Dung</t>
  </si>
  <si>
    <t>Công ty Dây cáp điện Thăng Long</t>
  </si>
  <si>
    <t>Chị Hoàng Việt Hằng</t>
  </si>
  <si>
    <t>Chị Nguyễn Thị Tuyết Chinh</t>
  </si>
  <si>
    <t>Số 9 Ngô Văn Sở, Hoàn Kiếm, Hà Nội</t>
  </si>
  <si>
    <t>Chi mua 1 tấn gạo gửi chùa Thanh Nhàn nấu cơm miễn phí cho bệnh nhân ung thư</t>
  </si>
  <si>
    <t>Chị Nguyễn Thị Thủy An</t>
  </si>
  <si>
    <t>Chị Trịnh Thuỷ Chung</t>
  </si>
  <si>
    <t>Chị Hoàng Thị Châu Minh</t>
  </si>
  <si>
    <t>Chi mua 20 thùng sữa phát cho bệnh nhân ung thư K2 &amp; K3 tháng 6</t>
  </si>
  <si>
    <t>Chị Tô Thị Chinh</t>
  </si>
  <si>
    <t>Số nhà 23 Đường Hoa Phượng 4 - VinCom - Long Biên - Sài Đồng - Hà Nội</t>
  </si>
  <si>
    <t>Chị Ngô Thị Vân</t>
  </si>
  <si>
    <t>Nhà hảo tâm giấu tên</t>
  </si>
  <si>
    <t>Tặng quà cho 11 bệnh nhân ung thư có hoàn cảnh đặc biệt khó khăn</t>
  </si>
  <si>
    <t>Chị Nguyễn Hồng Thái</t>
  </si>
  <si>
    <t>Công ty Digiland</t>
  </si>
  <si>
    <t xml:space="preserve">Chị Tạ Lan Phương </t>
  </si>
  <si>
    <t>Giáo viên Trường THCS Đống Đa</t>
  </si>
  <si>
    <t>Chị Hoàng Thị Việt Hằng</t>
  </si>
  <si>
    <t>Anh Trần Anh Tuấn</t>
  </si>
  <si>
    <t>Cháu Trần Ngọc Anh</t>
  </si>
  <si>
    <t>Cháu Trần Mỹ Linh</t>
  </si>
  <si>
    <t>Cháu Trần Ái Linh</t>
  </si>
  <si>
    <t>Nguyễn Thị Bích Hồng</t>
  </si>
  <si>
    <t>Cầu Giấy, Hà Nội</t>
  </si>
  <si>
    <t>Thanh Oai, Hà Nội</t>
  </si>
  <si>
    <t>Nguyễn Thị Phượng</t>
  </si>
  <si>
    <t>Chị Diện</t>
  </si>
  <si>
    <t>Giáo viên THCS Khương Thượng</t>
  </si>
  <si>
    <t>Cháu Lê Trần Thu Hằng</t>
  </si>
  <si>
    <t>Mái Ấm Xuy Xá</t>
  </si>
  <si>
    <t>Chuyển Khoản</t>
  </si>
  <si>
    <t>Tiền Mặt</t>
  </si>
  <si>
    <t>Chị Lan Trần</t>
  </si>
  <si>
    <t>Á Hậu Quý Bà Nguyễn Thu Hà và các bạn</t>
  </si>
  <si>
    <t>Em Trần Nhung và các bạn</t>
  </si>
  <si>
    <t>Em Thu</t>
  </si>
  <si>
    <t>Chị Nguyễn Thị Thuý Hằng (bạn chị Oanh)</t>
  </si>
  <si>
    <t>Bạn Nam Lê (Bạn chị Lan Anh)</t>
  </si>
  <si>
    <t>Bạn Bi Khoai (Bạn chị Lan Anh)</t>
  </si>
  <si>
    <t>Chi mua 10 xe lăn</t>
  </si>
  <si>
    <t>Chi mua 124 bịch bỉm</t>
  </si>
  <si>
    <t>Chi mua 5 bàn ăn Hoà Phát</t>
  </si>
  <si>
    <t>Chi mua 60 ghế nhựa loại tốt</t>
  </si>
  <si>
    <t>Chi mua 350kg Gạo</t>
  </si>
  <si>
    <t xml:space="preserve">Chi mua 30 thùng Sữa Fami </t>
  </si>
  <si>
    <t>Chi tiền hỗ trợ cho các cháu mái ấm</t>
  </si>
  <si>
    <t>Chi tiền biếu Sơ Ngát</t>
  </si>
  <si>
    <t>Chi tiền mua nước (6 thùng) + bánh ngọt</t>
  </si>
  <si>
    <t xml:space="preserve">Chi tiền mua bánh mì + chả </t>
  </si>
  <si>
    <t>Chi tiền thuê xe tải 1,5 tấn &amp; tiền in băng rôn</t>
  </si>
  <si>
    <t>Chị Nguyễn Thanh Hương, chị Lan Hương và chị Tuyết Chinh ủng hộ toàn bộ trái cây và bánh kẹo để tổ chức chương trình cho các cháu</t>
  </si>
  <si>
    <t>Người đóng/ Diễn giải</t>
  </si>
  <si>
    <t>Nguyễn Thị Tuyết Chinh</t>
  </si>
  <si>
    <t>Anh Lê Văn Lộc</t>
  </si>
  <si>
    <t>Gia đình chị Nguyễn Thanh Hương</t>
  </si>
  <si>
    <t>Anh Trần Mạnh Hùng</t>
  </si>
  <si>
    <t>Công ty Eaton</t>
  </si>
  <si>
    <t>Chị Bùi Thị Tơ</t>
  </si>
  <si>
    <t>Cty TNHH Chí Hiếu</t>
  </si>
  <si>
    <t>GĐ Anh Hoàng Văn Hưng &amp; chị Nguyễn Thị Hằng</t>
  </si>
  <si>
    <t>24 Yết Kiêu</t>
  </si>
  <si>
    <t>Quỹ C3 - NTHN</t>
  </si>
  <si>
    <t>Nhóm chị Đỗ Lan Hương</t>
  </si>
  <si>
    <t>Anh Trần Huy Hoàng</t>
  </si>
  <si>
    <t>Nguyễn Thuý Hà</t>
  </si>
  <si>
    <t>74 Hàng Chiếu</t>
  </si>
  <si>
    <t>Cô Giáo Bùi Thị Thuỷ</t>
  </si>
  <si>
    <t>Giáo viên Trường tiểu học Kim Liên, Hà Nội</t>
  </si>
  <si>
    <t>Chị Hoàng Việt Hằng (Hà Đông)</t>
  </si>
  <si>
    <t>Cháu Phi Quang Minh</t>
  </si>
  <si>
    <t>Học sinh lớp 5, Hà Nội</t>
  </si>
  <si>
    <t xml:space="preserve"> Cháu Vũ Đình Thái</t>
  </si>
  <si>
    <t>Học sinh lớp 7, Hà Nội</t>
  </si>
  <si>
    <t xml:space="preserve">Cháu Vũ Đức Thắng </t>
  </si>
  <si>
    <t>Học sinh lớp 6, Hà Nội</t>
  </si>
  <si>
    <t>Bác Nguyễn Xuân Hiểu</t>
  </si>
  <si>
    <t>Bác Vũ Ngọc Cầm</t>
  </si>
  <si>
    <t>Chị Đào Thị Dịu Thuỷ</t>
  </si>
  <si>
    <t>Anh Vũ Ngọc Sáng</t>
  </si>
  <si>
    <t>Chị Lê Thị Lý</t>
  </si>
  <si>
    <t>Cháu Nguyễn Ngọc Minh</t>
  </si>
  <si>
    <t>Các bạn anh Lê Văn Lộc</t>
  </si>
  <si>
    <t>Bác Nguyễn Ngọc Phương</t>
  </si>
  <si>
    <t>Chị Hà Ngân</t>
  </si>
  <si>
    <t>Chị Lê Tường Hoài Trinh</t>
  </si>
  <si>
    <t>Cháu Nguyễn Minh Ngọc</t>
  </si>
  <si>
    <t>Học sinh lớp 7</t>
  </si>
  <si>
    <t>Cháu Nguyễn Ngọc Anh Thư</t>
  </si>
  <si>
    <t>Tập thể CB Công An Huyện Tân Uyên</t>
  </si>
  <si>
    <t xml:space="preserve"> Lai Châu</t>
  </si>
  <si>
    <t>Cháu Nguyễn Ngọc Hoàng</t>
  </si>
  <si>
    <t xml:space="preserve">Anh Nguyễn Thế Chí </t>
  </si>
  <si>
    <t xml:space="preserve">Cháu Lưu Hà </t>
  </si>
  <si>
    <t>Con mẹ Mingzhu</t>
  </si>
  <si>
    <t>Cháu Nguyễn Tùng Lâm</t>
  </si>
  <si>
    <t>Học sinh lớp 7M4, Marie Curie</t>
  </si>
  <si>
    <t>Chị Trần Thị Tuyết</t>
  </si>
  <si>
    <t>Công ty CP Giải Pháp Tin Học Thăng Long</t>
  </si>
  <si>
    <t xml:space="preserve">Chị Đỗ Hoàng Lan </t>
  </si>
  <si>
    <t>Công ty Hitachi</t>
  </si>
  <si>
    <t>Anh Phạm Anh Tuấn</t>
  </si>
  <si>
    <t>Anh Nguyễn Anh Tú</t>
  </si>
  <si>
    <t>Chị Diện Giáo viên</t>
  </si>
  <si>
    <t>THCS Khương Thượng</t>
  </si>
  <si>
    <t>Anh Đặng Ngọc Thuận</t>
  </si>
  <si>
    <t xml:space="preserve">Anh Phạm Văn Bính </t>
  </si>
  <si>
    <t>337A Phố Huế</t>
  </si>
  <si>
    <t>Anh Đào Minh Đại</t>
  </si>
  <si>
    <t>Chị Nguyễn Thị Ánh Vân</t>
  </si>
  <si>
    <t>Chị Phạm Phương Lan</t>
  </si>
  <si>
    <t>Anh Đào Phụng Hiểu</t>
  </si>
  <si>
    <t>Chị Trần Thị Minh Phú</t>
  </si>
  <si>
    <t>Công ty Cổ phần Khang Vĩnh Phong Phú</t>
  </si>
  <si>
    <t xml:space="preserve"> Anh Nguyễn Ngọc Triệu</t>
  </si>
  <si>
    <t>Công ty Cổ phần chuyển giao công nghệ ASP</t>
  </si>
  <si>
    <t>Phố Yên Thế, Ba Đình, Hà nội</t>
  </si>
  <si>
    <t>Gia đình Anh Nguyễn Đức Dũng</t>
  </si>
  <si>
    <t>Khâm Thiên, Hà Nội</t>
  </si>
  <si>
    <t>Chị Phạm Thị Anh Thư</t>
  </si>
  <si>
    <t>Cháu Nguyễn Đức Anh Duy</t>
  </si>
  <si>
    <t>Cháu Nguyễn Đức Lâm Đạt</t>
  </si>
  <si>
    <t>Gia đình Chị Thái Thị Ngọc Dung</t>
  </si>
  <si>
    <t>Tập thể Đại học Sư phạm, 130 Xuân Thủy, Cầu Giấy, Hà Nội</t>
  </si>
  <si>
    <t>Anh Phạm Quang Vinh</t>
  </si>
  <si>
    <t>Cháu Phạm Minh Đức</t>
  </si>
  <si>
    <t>Bác Lê Thị Cúc</t>
  </si>
  <si>
    <t xml:space="preserve">Chị Nguyễn Hồng Thái </t>
  </si>
  <si>
    <t xml:space="preserve">Cháu Bùi Đức Hiếu </t>
  </si>
  <si>
    <t>Anh Nguyễn Thành Đồng</t>
  </si>
  <si>
    <t>Bỉm Sơn, Thanh Hóa</t>
  </si>
  <si>
    <t>Ông Allan Ko</t>
  </si>
  <si>
    <t>Singapore</t>
  </si>
  <si>
    <t>Gia đình chị Nguyễn Thị Thúy Hằng</t>
  </si>
  <si>
    <t>Số 36 ngõ Cửu Long - đường Trường Chinh - Thanh Xuân - Hà Nội</t>
  </si>
  <si>
    <t>BCA ủng hộ 1 chuyến xe tải  10 tấn</t>
  </si>
  <si>
    <t>Công ty Nhà lắp ghép Hoàng Lê</t>
  </si>
  <si>
    <t>Anh Nghiêm Xuân Hùng</t>
  </si>
  <si>
    <t>Công ty Hewlett-Packard</t>
  </si>
  <si>
    <t>Chị Sall Ella Lagger Giang</t>
  </si>
  <si>
    <t xml:space="preserve">Cháu Đặng Khánh Vân </t>
  </si>
  <si>
    <t>HS Lớp 8A8 THCS Đống Đa</t>
  </si>
  <si>
    <t xml:space="preserve">Cháu Đặng Thiên Kỳ </t>
  </si>
  <si>
    <t>HS lớp 3i Trường Kim Liên, Hà Nội</t>
  </si>
  <si>
    <t>Cháu Đặng Hiển Khôi</t>
  </si>
  <si>
    <t>HS lớp 1i Trường Kim Liên, Hà Nội</t>
  </si>
  <si>
    <t>Anh Vũ Mạnh Cường</t>
  </si>
  <si>
    <t>Cty NETAPP</t>
  </si>
  <si>
    <t>Trần Thanh Loan</t>
  </si>
  <si>
    <t>Chị Đỗ Thị Luyến</t>
  </si>
  <si>
    <t>Chị Nguyễn Thị Lựu</t>
  </si>
  <si>
    <t xml:space="preserve">Chị Hồ Thị Thu Nga </t>
  </si>
  <si>
    <t>Mẹ HS Quang Hiếu 8A8 Đống Đa</t>
  </si>
  <si>
    <t>Công Ty TNHH Dây &amp; Cáp Điện Thăng Long</t>
  </si>
  <si>
    <t>Khu CN Kim Chung Lai xã Hoài Đức &amp; Cảng Hà Nội</t>
  </si>
  <si>
    <t xml:space="preserve">Cháu Nguyễn Hà Anh </t>
  </si>
  <si>
    <t>HS lớp 8A8 Đống Đa</t>
  </si>
  <si>
    <t xml:space="preserve">Chị Nguyễn Thị Hường </t>
  </si>
  <si>
    <t>Mẹ Gia Linh A HS lớp 3i Kim Liên</t>
  </si>
  <si>
    <t xml:space="preserve">Chị Trịnh thị Hồng Vân </t>
  </si>
  <si>
    <t>CA quận Nam Từ Liêm</t>
  </si>
  <si>
    <t xml:space="preserve">Chị Hoàng Ngọc Hà </t>
  </si>
  <si>
    <t xml:space="preserve">Chị Nguyễn Thị Phương Thảo </t>
  </si>
  <si>
    <t>Thầy, Bạch Thầy chùa thôn Do Hạ Tiền Phong Mê Linh</t>
  </si>
  <si>
    <t xml:space="preserve">Chị Trần Thị Thu Hồng </t>
  </si>
  <si>
    <t>Nhà 96 ngõ Thông Phong</t>
  </si>
  <si>
    <t>Anh Nguyễn Văn Xuận</t>
  </si>
  <si>
    <t>Phạm Thị Thuý Hoa</t>
  </si>
  <si>
    <t>Anh chị Chiến Hương</t>
  </si>
  <si>
    <t xml:space="preserve">Chị Thuý Quỳnh </t>
  </si>
  <si>
    <t>Ngõ chợ Khâm Thiên</t>
  </si>
  <si>
    <t>Chị Nguyễn Thuỳ Anh</t>
  </si>
  <si>
    <t>208 Tôn Đức Thắng</t>
  </si>
  <si>
    <t xml:space="preserve">Nguyễn Thu Hằng </t>
  </si>
  <si>
    <t>Số 9 Bà Triệu</t>
  </si>
  <si>
    <t>165 Định Công Hoàng Mai</t>
  </si>
  <si>
    <t>Chị Lê Thị Phương Anh</t>
  </si>
  <si>
    <t>Cháu Khánh Linh Trần</t>
  </si>
  <si>
    <t>Cháu Trần Mỹ Linh (Bé Kem)</t>
  </si>
  <si>
    <t>Chị Diệu Quỳnh</t>
  </si>
  <si>
    <t>Chị Huyền Trân</t>
  </si>
  <si>
    <t>Chị Đinh Anh</t>
  </si>
  <si>
    <t>Chị Kathy Hương</t>
  </si>
  <si>
    <t>Anh Trường Trung</t>
  </si>
  <si>
    <t>Anh Thanh Tuấn</t>
  </si>
  <si>
    <t>Chị Nguyễn Thuý Hằng</t>
  </si>
  <si>
    <t>Chị Đào Thị Vân Anh</t>
  </si>
  <si>
    <t xml:space="preserve">Anh Nguyễn Trọng Anh </t>
  </si>
  <si>
    <t>Bạn em AH Nguyễn Thu Hà</t>
  </si>
  <si>
    <t>Anh Hứa Hoàn</t>
  </si>
  <si>
    <t>Chị Tình</t>
  </si>
  <si>
    <t>TP Hồ Chí Minh</t>
  </si>
  <si>
    <t xml:space="preserve">Chị Nguyễn Thị Kim Oanh </t>
  </si>
  <si>
    <t>số 5B8 Đầm Trấu-HN</t>
  </si>
  <si>
    <t xml:space="preserve">Chị Nguyễn Thị Thu Huyền </t>
  </si>
  <si>
    <t>14 Hàm Rồng Long Biên</t>
  </si>
  <si>
    <t xml:space="preserve">Anh Ngọc Đại </t>
  </si>
  <si>
    <t>Tiền Phong Mê Linh -HN</t>
  </si>
  <si>
    <t xml:space="preserve">Anh Lê Lân </t>
  </si>
  <si>
    <t>Cháu Nguyễn Ngân Hà</t>
  </si>
  <si>
    <t>Hs Lớp 8E Tô Hoàng</t>
  </si>
  <si>
    <t>Chị Muội Muội</t>
  </si>
  <si>
    <t>Bạn Hoàng Huy</t>
  </si>
  <si>
    <t>BCA ủng hộ 1 chuyến xe khách 29 chỗ</t>
  </si>
  <si>
    <t xml:space="preserve">Chi mua đồ lễ động thổ </t>
  </si>
  <si>
    <t>Chi trả tiền công và tiền gạch xây 2 phòng vệ sinh</t>
  </si>
  <si>
    <t>Chi tiền mua xi măng lần 1 (9 tấn)</t>
  </si>
  <si>
    <t>Chi xăng xe, cầu phà đi lại, khảo sát và lễ động thổ</t>
  </si>
  <si>
    <t>Chi mua nhà lắp ghép lần 1 theo HD số 0207/2015</t>
  </si>
  <si>
    <t>CA huyện Tân Uyên - Lai Châu chi mua đá, cát, gạch, sắt, téc nước và các thiết bị vệ sinh</t>
  </si>
  <si>
    <t xml:space="preserve">CA huyện Tân Uyên - Lai Châu chi làm hàng rào B40 xung quanh trường học </t>
  </si>
  <si>
    <t>Chi mua trống trường</t>
  </si>
  <si>
    <t>Chi mua miếng xốp trải sàn 40m2</t>
  </si>
  <si>
    <t>Chi mua 10 thùng sữa Fami Nguyên chất</t>
  </si>
  <si>
    <t>Chi mua băng rôn &amp; 2 biển tặng điểm trường</t>
  </si>
  <si>
    <t>Chi trả nốt tiền nhà lắp ghép</t>
  </si>
  <si>
    <t>Chi hỗ trợ ăn + ở + đi lại cho cán bộ giám sát từ ngày 1/7 đến ngày 15/7</t>
  </si>
  <si>
    <t>Chi mua nước uống cho các tình nguyện viên từ ngày 1/7 đến ngày 15/7</t>
  </si>
  <si>
    <t>Chi mua 2 bảng đen treo lớp học</t>
  </si>
  <si>
    <t>Chi mua 16 bộ bàn ghế học sinh và 2 bộ bàn ghế Giáo viên</t>
  </si>
  <si>
    <t>Chi mua 30 cặp sách và 25 ba lô</t>
  </si>
  <si>
    <t>Chi mua bút chì, bút máy, thước kẻ, hộp bút + bút tô màu và vở tô</t>
  </si>
  <si>
    <t>Chi mua tranh, pháo hoa, bóng bay, khay, kéo</t>
  </si>
  <si>
    <t>Chi mua túi, đồ chơi cho các cháu</t>
  </si>
  <si>
    <t xml:space="preserve">Chi mua 300 quyển vở ô ly + mực </t>
  </si>
  <si>
    <t>Chi mua 120 hộp bánh + 60 gói kẹo Hải Hà</t>
  </si>
  <si>
    <t>Chi 1 chuyến xe tải  10 tấn</t>
  </si>
  <si>
    <t>Chi tiền ăn, ở, đi lại cho kỹ sư, lái xe, giám sát công trình từ ngày 17/7 đến ngày 26/7</t>
  </si>
  <si>
    <t>Chi tiền bồi dưỡng Lái xe tải 10 tấn 3 ngày đi Lai Châu (từ ngày 17/7 đến ngày 19/7)</t>
  </si>
  <si>
    <t>Chi tiền vé xe HN-LC &amp; LC-HN và tiền nước cho 2 kỹ sư lắp nhà</t>
  </si>
  <si>
    <t>Chi mua băng cắt khánh thành, 9 bông hoa + vải</t>
  </si>
  <si>
    <t>Chi tiền làm cổng trường</t>
  </si>
  <si>
    <t>Chi 1 chuyến xe khách 29 chỗ</t>
  </si>
  <si>
    <t xml:space="preserve">Chi trả tiền công kỹ thuật viên lắp nhà và hỗ trợ tiền ăn, ở, đi lại cho tình nguyện viên từ ngày 16/7 đến 21/7 </t>
  </si>
  <si>
    <t>Chi mua lễ khánh thành điểm trường</t>
  </si>
  <si>
    <t>Chi tặng mỗi cháu 100 nghìn đồng (55 cháu)</t>
  </si>
  <si>
    <t>Xây Trường Nậm Cung 2- Lai Châu</t>
  </si>
  <si>
    <t>Chị Nguyễn Thị Ngọc Anh</t>
  </si>
  <si>
    <t>Em Thu và Thuỷ</t>
  </si>
  <si>
    <t>Chị Lê Thị Huyền Lê</t>
  </si>
  <si>
    <t>Tp. Hồ Chí Minh</t>
  </si>
  <si>
    <t>Chị Đỗ Lan Hương</t>
  </si>
  <si>
    <t>Cô Đặng Thu Cúc</t>
  </si>
  <si>
    <t>Em Hoàng Thị Hà</t>
  </si>
  <si>
    <t>74 Hàng Chiếu, Hà Nội</t>
  </si>
  <si>
    <t>Chị Nguyễn Thị Thúy Hằng</t>
  </si>
  <si>
    <t xml:space="preserve">Mẹ BiBoB </t>
  </si>
  <si>
    <t>Bạn Thuý Hằng</t>
  </si>
  <si>
    <t>Chị Đặng Thị Tuyến</t>
  </si>
  <si>
    <t>Liên Quan, Thạch Thất, Hà Nội</t>
  </si>
  <si>
    <t>Chị Đinh Xuân Yến</t>
  </si>
  <si>
    <t>Mẹ Gia Bảo 3i</t>
  </si>
  <si>
    <t>Chị Đỗ Thị Tuyết Ngân</t>
  </si>
  <si>
    <t xml:space="preserve">Chị Hoàng Việt Hằng </t>
  </si>
  <si>
    <t>Chi mua 1 tấn gạo Bắc Hương gửi chùa Thanh Nhàn nấu cơm miễn phí cho bệnh nhân ung thư</t>
  </si>
  <si>
    <t>Chi mua 50 thùng sữa fami tháng 7 phát tặng bệnh nhân K2 &amp; K3</t>
  </si>
  <si>
    <t>Góp Quỹ tháng 7</t>
  </si>
  <si>
    <t>Góp Quỹ</t>
  </si>
  <si>
    <t>Góp Quỹ mua gạo nấu cơm cho bệnh nhân K</t>
  </si>
  <si>
    <t>Quỹ sữa</t>
  </si>
  <si>
    <t>Quỹ Sữa</t>
  </si>
  <si>
    <t>Góp Quỹ tháng 8</t>
  </si>
  <si>
    <t>Anh Hoàng Huy</t>
  </si>
  <si>
    <t>Cô giáo Đỗ Ngọc Lan</t>
  </si>
  <si>
    <t>Giáo viên trường Tiểu học Kim Liên</t>
  </si>
  <si>
    <t>Chị Trần Nhung</t>
  </si>
  <si>
    <t>Chị Hồng Vân, Anh Thuận, Anh Triệu, Chị Hồng, Anh Phát (kết chuyển tiền thừa từ Chương trình Trường Nậm Cung 2)</t>
  </si>
  <si>
    <t>Kim Liên - Hà Nội</t>
  </si>
  <si>
    <t>Chị Lê Thị Minh Bắc</t>
  </si>
  <si>
    <t>Số 5 ngõ C Vạn Phúc, Kim Mã, Ba Đình, Hà Nội</t>
  </si>
  <si>
    <t>Chị Lê Thị Minh Tâm</t>
  </si>
  <si>
    <t>Số 6 ngõ C Vạn Phúc, Kim Mã, Ba Đình, Hà Nội</t>
  </si>
  <si>
    <t>Chị Trần Phạm Thục Đoan</t>
  </si>
  <si>
    <t>TP. Hồ Chí Minh</t>
  </si>
  <si>
    <t>Em Ngô Thúy Hà</t>
  </si>
  <si>
    <t xml:space="preserve">Chị Nguyễn Thanh Hương </t>
  </si>
  <si>
    <t>Chị Nguyễn Thanh Giang</t>
  </si>
  <si>
    <t>Ngân hàng NCB</t>
  </si>
  <si>
    <t xml:space="preserve">Chị Đoàn Thị Hoa </t>
  </si>
  <si>
    <t>Cửa hàng Sinh Phú Kids, C3 Lương Định Của, Kim Liên, Hà Nội</t>
  </si>
  <si>
    <t>Đinh Thị Lan Phương</t>
  </si>
  <si>
    <t>Tầng 10/09/06 Times City, 458 Minh Khai, Hai Bà Trưng, Hà Nội</t>
  </si>
  <si>
    <t xml:space="preserve">Em Quế </t>
  </si>
  <si>
    <t>Bibo - bạn chị Thúy Hằng</t>
  </si>
  <si>
    <t xml:space="preserve">Em Huyền </t>
  </si>
  <si>
    <t>Ngân hàng Phương Đông</t>
  </si>
  <si>
    <t>Em Lã Thị Chi</t>
  </si>
  <si>
    <t>Vũng Tàu</t>
  </si>
  <si>
    <t>Chị Khuất Thị Tâm</t>
  </si>
  <si>
    <t>CHLB Đức</t>
  </si>
  <si>
    <t>Chị Lưu Bích Trinh</t>
  </si>
  <si>
    <t>Mẹ bạn Tùng Dương 8A8 THCS Đống Đa</t>
  </si>
  <si>
    <t>Anh Lưu Trường Trung</t>
  </si>
  <si>
    <t>Cháu Nguyễn Thanh Tú</t>
  </si>
  <si>
    <t>Chị Hồ Thị Thu Nga</t>
  </si>
  <si>
    <t>Chị Lê Thị Kim Anh</t>
  </si>
  <si>
    <t xml:space="preserve">Chị Trần Thị Tuyết </t>
  </si>
  <si>
    <t>Lô 5 H2, Khu đô thị mới Yên Hòa, Cầu Giấy, Hà nội</t>
  </si>
  <si>
    <t>Chị Dịu Thủy</t>
  </si>
  <si>
    <t>Tam Hưng, Thanh Oai, Hà Nội</t>
  </si>
  <si>
    <t>Chị Thu</t>
  </si>
  <si>
    <t>Ngõ chợ Khâm Thiên, Hà Nội</t>
  </si>
  <si>
    <t>Chị Trần Nhung  - Makeup</t>
  </si>
  <si>
    <t>Chị Nguyễn Hiền Trang</t>
  </si>
  <si>
    <t>Bạn Trần Nhung - Makeup</t>
  </si>
  <si>
    <t>Chị Nguyễn Thùy Anh</t>
  </si>
  <si>
    <t>Chị Gia Bảo Phương Anh</t>
  </si>
  <si>
    <t>Công ty Centaff Group</t>
  </si>
  <si>
    <t>Chị Hoàng Ngọc Hà</t>
  </si>
  <si>
    <t>Chị Trịnh Thị Hồng Vân</t>
  </si>
  <si>
    <t xml:space="preserve">Chị Trần Hải Yến </t>
  </si>
  <si>
    <t>Cục Cơ Yếu, Bộ công an</t>
  </si>
  <si>
    <t>Chị Trần Thị Thu Huyền</t>
  </si>
  <si>
    <t>Bạn Chị Thu Hà</t>
  </si>
  <si>
    <t>Anh Nguyễn Thanh Sơn</t>
  </si>
  <si>
    <t>Lê Đại Hành, Hai Bà Trưng, HN</t>
  </si>
  <si>
    <t>Công ty Cổ phần Giải pháp Tin học Thăng Long</t>
  </si>
  <si>
    <t>Chị Nguyễn Thị Thu Hà (Á Hậu Quý Bà 2009)</t>
  </si>
  <si>
    <t xml:space="preserve">Chị Thúy Hằng </t>
  </si>
  <si>
    <t>Em chị Thu Hà</t>
  </si>
  <si>
    <t>Chị Nguyễn Thanh Hà</t>
  </si>
  <si>
    <t>Cháu Nguyễn Gia Hân</t>
  </si>
  <si>
    <t>54 Ngõ 228, Nguyễn Tam Trinh, Yên Sở, Hoàng Mai, Hà Nội</t>
  </si>
  <si>
    <t>Anh Lê Nam Sơn</t>
  </si>
  <si>
    <t>Chị Nguyễn Phương Hiền</t>
  </si>
  <si>
    <t>Chị Nguyễn Thị Lý Quỳnh</t>
  </si>
  <si>
    <t>Bé Minh Khuê - Bo Toan H48</t>
  </si>
  <si>
    <t>Chị Tú Oanh</t>
  </si>
  <si>
    <t>Chị Hiền Hương</t>
  </si>
  <si>
    <t>Bạn của chị Trang Nguyễn</t>
  </si>
  <si>
    <t>Chị Đoàn Thu Giang</t>
  </si>
  <si>
    <t>Chị Phạm Kim Oanh</t>
  </si>
  <si>
    <t>Đê La Thành, Giảng Võ, BĐ, HN</t>
  </si>
  <si>
    <t>Chị Lê Ngô Quỳnh Minh</t>
  </si>
  <si>
    <t>Chị Nguyễn Thị Phượng (trái cây)</t>
  </si>
  <si>
    <t>Số nhà 28, ngách 143/145 phố Nguyễn Chính, Tân Mai, Hà Nội</t>
  </si>
  <si>
    <t>Chị Đỗ Hoàng Yến</t>
  </si>
  <si>
    <t>Anh Đặng Tài Mạnh</t>
  </si>
  <si>
    <t>Khu 7 Thị Trấn Trạm Trôi Hoài Đức - Hà Nội</t>
  </si>
  <si>
    <t xml:space="preserve">Góp Quỹ Gạo &amp; Sữa  tháng 8 </t>
  </si>
  <si>
    <t>Quỹ Gạo &amp; Quỹ Sữa tháng 8 và tháng 9</t>
  </si>
  <si>
    <t>Quỹ Gạo &amp; Quỹ Sữa 5 tháng (từ tháng 8 đến tháng 12)</t>
  </si>
  <si>
    <t xml:space="preserve">Quỹ Gạo &amp; Quỹ Sữa tháng 8 </t>
  </si>
  <si>
    <t>Quỹ Sữa tháng 8</t>
  </si>
  <si>
    <t>Mổ tim cho cháu Đồng Minh Quân</t>
  </si>
  <si>
    <t>Quỹ Sữa &amp; Gạo tháng 8</t>
  </si>
  <si>
    <t>Quỹ Sữa &amp; Gạo 5 tháng (từ tháng 8-&gt; tháng 12)</t>
  </si>
  <si>
    <t>Quỹ Sữa 15 tháng (từ tháng 8/2015 đến tháng 10/2016)</t>
  </si>
  <si>
    <t xml:space="preserve">Quỹ Sữa &amp; Gạo tháng 8 </t>
  </si>
  <si>
    <t>Quỹ Sữa &amp; Gạo cho 5 tháng (từ tháng 8 đến tháng 12)</t>
  </si>
  <si>
    <t>Chi mua 50 thùng sữa phát cho Bệnh nhân K1 và K2 lần 1 tháng 8</t>
  </si>
  <si>
    <t>Chi tiền phẫu thuật cho cháu Lưu Quang Việt 5 tuổi</t>
  </si>
  <si>
    <t>Chi mua 2 chai dầu ăn 5 lít (205,000/chai) và 2 thùng bột canh Hải Châu (175,000/thùng) gửi chùa Thanh Nhàn nấu cơm miễn phí cho bệnh nhân ung thư</t>
  </si>
  <si>
    <t>Chị Nguyễn Tuyết Chinh</t>
  </si>
  <si>
    <t>Số 60, Ngõ 9, Lương Định Của, Kim Liên, Đống Đa, Hà Nội</t>
  </si>
  <si>
    <t>A15 Khu quy hoạch 78 Trung Tiền, Khâm Thiên, Hà Nội</t>
  </si>
  <si>
    <t>Chị Lã Thị Chi</t>
  </si>
  <si>
    <t>Chị Nguyễn An Thuỷ</t>
  </si>
  <si>
    <t>Chị Trần Thị Thu Trang</t>
  </si>
  <si>
    <t>Anh Nguyễn Thế Chí</t>
  </si>
  <si>
    <t>P704-Toà CT2 Khu nhà ở và dịch vụ thương mại Nàng Hương, 583 Nguyễn Trãi, Hà Nội</t>
  </si>
  <si>
    <t xml:space="preserve">187/16 phố Hồng Mai, HBT, Hà Nội </t>
  </si>
  <si>
    <t>Chị Lê Thị Kim Châu</t>
  </si>
  <si>
    <t>FB Chau Le</t>
  </si>
  <si>
    <t>Anh Lư Hồng Chiều</t>
  </si>
  <si>
    <t>ONE Corp</t>
  </si>
  <si>
    <t>Chị Phạm Như Quỳnh</t>
  </si>
  <si>
    <t>Chị Trần Thị Hoa</t>
  </si>
  <si>
    <t>Chị Nguyễn Minh Nguyệt</t>
  </si>
  <si>
    <t>Anh Đặng Chí Dũng</t>
  </si>
  <si>
    <t>Anh Đàm Bá Toàn</t>
  </si>
  <si>
    <t>Anh Đào Hồng Sơn</t>
  </si>
  <si>
    <t>Số 196 Đường Kim Giang - Phường Đại Kim - Quận Hoàng Mai - Hà Nội</t>
  </si>
  <si>
    <t>Anh Phạm Huy Nam</t>
  </si>
  <si>
    <t>Phòng 22E1 - CT4 - Khu Đô Thị Văn Khê - Q. Hà Đông - Hà Nội</t>
  </si>
  <si>
    <t>Anh Nguyễn Thanh Hà</t>
  </si>
  <si>
    <t>Số nhà 14 - phố Thể Giao - Hai Bà Trưng - Hà Nội</t>
  </si>
  <si>
    <t xml:space="preserve">Chị Hoàng Thị Hà </t>
  </si>
  <si>
    <t>74 Hàng Chiếu - Hà Nội</t>
  </si>
  <si>
    <t>Chị Đỗ Tuyết Ngân</t>
  </si>
  <si>
    <t>Số 8 Cao thắng - Hà Nội</t>
  </si>
  <si>
    <t xml:space="preserve">Chị Lê Hương Giang </t>
  </si>
  <si>
    <t>Số 72A ngõ 304 Lê Duẩn, Đống Đa, Hà Nội</t>
  </si>
  <si>
    <t>Chị Nguyễn Thanh Tú</t>
  </si>
  <si>
    <t>T18-35-18 Times City, 458 Minh Khai, HBT, Hà Nội</t>
  </si>
  <si>
    <t>HS lớp 8A8 - Đống Đa - HN</t>
  </si>
  <si>
    <t>Số 60, Ngõ 9, Lương Định Của, Kim Liên, Hà Nội</t>
  </si>
  <si>
    <t>Bác Vũ Thị Loan</t>
  </si>
  <si>
    <t>Số nhà 389A tổ 10 - Đường Ngọc Thụy - Quận Long Biên - Hà Nội</t>
  </si>
  <si>
    <t>Cháu Hà Anh</t>
  </si>
  <si>
    <t>Xóm Thạch Trung - Thôn Song Khê - Xã Tam Hưng - Huyện Thanh Oai – Hà Nội</t>
  </si>
  <si>
    <t>Số nhà 16 ngõ 255 ngách 255/3 Đường Hoàng Mai - Quận Hoàng Mai - Hà Nội</t>
  </si>
  <si>
    <t>Cháu Nguyễn Văn Minh</t>
  </si>
  <si>
    <t>Công ty Thiết bị Y Tế</t>
  </si>
  <si>
    <t>Chị Hoằng Việt Hằng</t>
  </si>
  <si>
    <t>Chị Nguyễn Thị Minh Tâm</t>
  </si>
  <si>
    <t>Chị Nguyễn Tú Nữ</t>
  </si>
  <si>
    <t>Công ty Fujitsu Việt Nam</t>
  </si>
  <si>
    <t xml:space="preserve">Anh Phạm Bá Ngọc </t>
  </si>
  <si>
    <t>Phòng 1414 nhà OCT2 - Đơn nguyên 2 - Bắc Linh Đàm</t>
  </si>
  <si>
    <t>Chị Mai Kim Thúy</t>
  </si>
  <si>
    <t>Chị Lê Thị Bích Liên</t>
  </si>
  <si>
    <t>Chị Ngân Lê</t>
  </si>
  <si>
    <t>Nguyễn Thị Mỹ Anh</t>
  </si>
  <si>
    <t>Lô 5 H2, Khu đô thị mới Yên Hòa, Cầu Giấy, Hà Nội</t>
  </si>
  <si>
    <t>Anh Phạm Duy Anh &amp; chị Nguyễn Thanh Tú</t>
  </si>
  <si>
    <t>Chị Đặng Thị Anh Quyên</t>
  </si>
  <si>
    <t>Số 14, Ngõ 20 Hào Nam, Ô Chợ Dừa, Đống Đa, Hà Nội</t>
  </si>
  <si>
    <t>Chị Phạm Thị Nhung</t>
  </si>
  <si>
    <t>Phòng 516 Cầu Thang 6 – CT1 – Khu Đô Thị Mỹ Đình – Mễ Trì– Từ Liêm - Hà Nội</t>
  </si>
  <si>
    <t>Chị Hoàng Thị Hà</t>
  </si>
  <si>
    <t>Chị Nguyễn Minh Huệ</t>
  </si>
  <si>
    <t>Phòng 3, D5 Khu TT Kim Liên, Đống Đa, Hà Nội</t>
  </si>
  <si>
    <t>Hai chị em cháu Diễm Quỳnh</t>
  </si>
  <si>
    <t>FB mẹ Thu Thuy Nguyen</t>
  </si>
  <si>
    <t>Chị Lê Thị Dung</t>
  </si>
  <si>
    <t>FB Dung Le Thi</t>
  </si>
  <si>
    <t>Chị Lê Phú Hậu</t>
  </si>
  <si>
    <t>Nguyễn Thị Thúy Lan</t>
  </si>
  <si>
    <t>FB Thuy Lan</t>
  </si>
  <si>
    <t>Chị Trần Thị Tuyết Nhung</t>
  </si>
  <si>
    <t>165 Định Công</t>
  </si>
  <si>
    <t>Chị Huyền Nguyễn</t>
  </si>
  <si>
    <t>Chị Đinh Thị Thúy Nga</t>
  </si>
  <si>
    <t>13 Hàng Đồng</t>
  </si>
  <si>
    <t>Chị Trần Thị Xuân Thắm</t>
  </si>
  <si>
    <t>87 Láng Hạ, Hà Nội</t>
  </si>
  <si>
    <t xml:space="preserve">Chị Phượng </t>
  </si>
  <si>
    <t>PhươngAnh LadiesSpa</t>
  </si>
  <si>
    <t>Chị Nguyễn Thị Ngọc Anh (tặng quà)</t>
  </si>
  <si>
    <t>Chị Ngô Thị Loan (tặng quà)</t>
  </si>
  <si>
    <t>16A Lý Nam Đế - Hà Nội</t>
  </si>
  <si>
    <t xml:space="preserve">Cháu Huy Hoàng </t>
  </si>
  <si>
    <t>Chị Dương Thanh Thủy</t>
  </si>
  <si>
    <t>Bạn chị Thúy Hằng</t>
  </si>
  <si>
    <t>Chị Vy Anh</t>
  </si>
  <si>
    <t>Chị Phạm Bích Thủy</t>
  </si>
  <si>
    <t>95 Hàng Bông, Hà Nội</t>
  </si>
  <si>
    <t>Chị Nguyễn Lan Anh</t>
  </si>
  <si>
    <t xml:space="preserve">Cháu Khánh Linh &amp; Mỹ Linh </t>
  </si>
  <si>
    <t xml:space="preserve">FB Thu Hà Nguyễn </t>
  </si>
  <si>
    <t>Cô giáo Tạ Lan Phương</t>
  </si>
  <si>
    <t>Trường THCS trường Đống Đa</t>
  </si>
  <si>
    <t>35 Hoàng Ngân, Cầu Giấy, Hà Nội</t>
  </si>
  <si>
    <t>Anh Bùi Huy Cường</t>
  </si>
  <si>
    <t>Anh Lê Vĩnh Cường</t>
  </si>
  <si>
    <t xml:space="preserve">Cháu Linh Thùy </t>
  </si>
  <si>
    <t>Con gái mẹ Ha Phuong Nguyen</t>
  </si>
  <si>
    <t>Hải Quân Việt Nam - TP Vũng Tàu</t>
  </si>
  <si>
    <t>Quỹ Gạo &amp; Sữa tháng 9</t>
  </si>
  <si>
    <t xml:space="preserve">Quỹ Gạo &amp; Sữa 4 tháng (từ tháng 9 đến tháng 12) </t>
  </si>
  <si>
    <t>Quỹ Sữa &amp; Gạo tháng 9 và tháng 10</t>
  </si>
  <si>
    <t>Quỹ Gạo &amp; Sữa 4 tháng (từ tháng 9 đến tháng 12)</t>
  </si>
  <si>
    <t>Quỹ Gạo &amp; Sữa tháng 9 và tháng 10</t>
  </si>
  <si>
    <t>Chương trình mổ tim</t>
  </si>
  <si>
    <t>Quỹ Gạo &amp; Sữa 3 tháng (từ tháng 9 đến tháng 11)</t>
  </si>
  <si>
    <t>Vui Tết Trung Thu Cùng Em</t>
  </si>
  <si>
    <t>Quỹ Gạo tháng 9</t>
  </si>
  <si>
    <t>Quỹ Sữa &amp; Gạo tháng 9, tháng 10 và tháng 11</t>
  </si>
  <si>
    <t>Chị Lưu Thị Bích Trinh</t>
  </si>
  <si>
    <t>Chị Nguyễn Thị Tú Anh</t>
  </si>
  <si>
    <t>Chị Lê Hải Oanh</t>
  </si>
  <si>
    <t>Hỗ trợ cho cháu Đồng Thu Huyền - Suy thận mãn</t>
  </si>
  <si>
    <t>Hỗ trợ cho 9 cháu chạy thận</t>
  </si>
  <si>
    <t>Chi mua 20 thùng sữa để phát quà trung thu cho các cháu</t>
  </si>
  <si>
    <t>Chi mua đồ chơi cho 60 cháu</t>
  </si>
  <si>
    <t>Chi mua 60 hộp bánh Custas</t>
  </si>
  <si>
    <t>Chi mua hộp bánh trung loại 2 chiếc Hải Hà</t>
  </si>
  <si>
    <t>Chi tặng quà trung thu cho các cháu bệnh nhân ung thư</t>
  </si>
  <si>
    <t>Chi tặng quà trung thu cho các cháu có hoàn cảnh khó khăn tại làng chài</t>
  </si>
  <si>
    <t>Chi mua 50 thùng sữa tặng bệnh nhân ung thư K2, K3 tháng 09/2915</t>
  </si>
  <si>
    <t xml:space="preserve">Chị tặng quà thêm cho cháu Thu Huyền </t>
  </si>
  <si>
    <t>Chi mua 1 tấn gạo Bắc Hương gửi chùa Thanh Nhàn nấu cơm cho bệnh nhân ung thư</t>
  </si>
  <si>
    <t xml:space="preserve"> Hàm Rồng, Long Biên, Hà Nội</t>
  </si>
  <si>
    <t>Quỹ Gạo &amp; Quỹ Sữa  5 tháng (tháng 8 đến tháng 12)</t>
  </si>
  <si>
    <t>Quỹ Sữa &amp; Gạo 4 tháng (từ  tháng 9 đến tháng 12)</t>
  </si>
  <si>
    <t xml:space="preserve">Gia đình anh Nguyễn Quốc Tuấn &amp; chị Phạm Thị Nga </t>
  </si>
  <si>
    <t>Số 12-14 phố Trần Nhật Duật, Đồng Xuân, Hoàn Kiếm, Hà Nội</t>
  </si>
  <si>
    <t>Số TK 995215092803839</t>
  </si>
  <si>
    <t>Quỹ Sữa tháng 9</t>
  </si>
  <si>
    <t>Chị Đinh Thị Lan Phương</t>
  </si>
  <si>
    <t>Chị Thuý An</t>
  </si>
  <si>
    <t>Bác Vũ Thị Cầm</t>
  </si>
  <si>
    <t>Chị Nguyễn Thị Phượng</t>
  </si>
  <si>
    <t>Chị Nguyễn Thị Thanh Hà</t>
  </si>
  <si>
    <t>Công ty Eaton Việt Nam</t>
  </si>
  <si>
    <t>Công ty Cổ phần giải pháp Tin học Thăng Long</t>
  </si>
  <si>
    <t>Công Ty Cổ phần Giải Pháp Tin Học Thăng Long</t>
  </si>
  <si>
    <t>Số 4A1, tổ 106, Ngõ 168 phố Hào Nam, Đống Đa, Hà Nội</t>
  </si>
  <si>
    <t>0903239339 (Bạn chị Tuyết Chinh)</t>
  </si>
  <si>
    <t>0914236888 (Bạn chị Tuyết Chinh)</t>
  </si>
  <si>
    <t>Quỹ Gạo &amp; Sữa thãng 9 &amp; tháng 10</t>
  </si>
  <si>
    <t>Chị Trịnh Thủy Chung</t>
  </si>
  <si>
    <t>ANTV</t>
  </si>
  <si>
    <t>Anh Lê Quang Huy</t>
  </si>
  <si>
    <t>Số 71 ngõ 42 phố Thành Công Ba Đình (Giáo viên trường Tiểu học Kim Liên)</t>
  </si>
  <si>
    <t>Quà cho cháu Đỗ Thu Huyền, Bệnh nhân chạy thận mãn - Vui Tết Trung Thu Cùng Em</t>
  </si>
  <si>
    <t>Bạn chị Phạm Kim Oanh</t>
  </si>
  <si>
    <t>Số 744 Đê La Thành, Giảng Võ, Ba Đình, Hà Nội</t>
  </si>
  <si>
    <t>Tổ Chức Tặng Quà Cho Các Ngày Lễ Tết</t>
  </si>
  <si>
    <t>Xin Hãy Cứu Lấy Em</t>
  </si>
  <si>
    <t>Suất Cơm Yêu Thương</t>
  </si>
  <si>
    <t>Hộp Sữa Tình Thương</t>
  </si>
  <si>
    <t>Chi mua 40 thùng sữa phát tặng theo CT Hộp Sữa Tình Thương (số 01)</t>
  </si>
  <si>
    <t>Chi tiền viện phí và quà cho cháu Lê Thị Hà Giang</t>
  </si>
  <si>
    <t>Chi tiền viện phí phẫu thuật và quà cho cháu Đồng Minh Quân</t>
  </si>
  <si>
    <t>Anh Lê Ngọc Đại</t>
  </si>
  <si>
    <t>Tiền Phong, Mê Linh, Hà Nội</t>
  </si>
  <si>
    <t>Anh Đỗ Đức Hợp</t>
  </si>
  <si>
    <t>Thanh Liêm, Hà Nam</t>
  </si>
  <si>
    <t>Tháng 9, Viện K2 &amp; K3</t>
  </si>
  <si>
    <t>Tháng 8, Viện K1 &amp; K2</t>
  </si>
  <si>
    <t>Tháng 6, Viện K2 &amp; K3</t>
  </si>
  <si>
    <t>Tháng 7, Viện K2 &amp; K3</t>
  </si>
  <si>
    <t>Chi
( Thực Tế )</t>
  </si>
  <si>
    <t>Phòng 3, D5 Khu TT Kim Liên, Đống Đa, HN</t>
  </si>
  <si>
    <t>Anh Nguyễn Tất Lợi</t>
  </si>
  <si>
    <t>Số nhà 393 Lương Thế Vinh, Phường Trung Văn, Quận Nam Từ Liêm, Hà Nội</t>
  </si>
  <si>
    <t>Quỹ Sữa &amp; Gạo tháng 10</t>
  </si>
  <si>
    <t>Quỹ Gạo &amp; Sữa tháng 9 &amp; tháng 10</t>
  </si>
  <si>
    <t>Quỹ Gạo &amp; Sữa 3 tháng (từ tháng 10 đến tháng 12)</t>
  </si>
  <si>
    <t>Quỹ Gạo &amp; Sữa tháng 10 đến tháng 12</t>
  </si>
  <si>
    <t xml:space="preserve">Số 9 Ngô Văn Sở, Hoàn Kiếm, Hà Nội </t>
  </si>
  <si>
    <t>Chị Nguyễn Thu Thuỷ</t>
  </si>
  <si>
    <t>Mẹ cháu Diễm Quỳnh học sinh 8A8 Đống Đa, HN</t>
  </si>
  <si>
    <t>Chị Vũ Thị Hồng Giang</t>
  </si>
  <si>
    <t>Phòng 1210, CT2, Khu đô thị Dream town, phường Tây Mỗ, quận Nam Từ Liêm, Hà Nội</t>
  </si>
  <si>
    <t>Tp Hồ Chí Minh</t>
  </si>
  <si>
    <t>Chị Lê Mai</t>
  </si>
  <si>
    <t xml:space="preserve">Chị Minh Châu </t>
  </si>
  <si>
    <t>FB Ming Zhu</t>
  </si>
  <si>
    <t xml:space="preserve">Anh Đỗ Văn Khoát </t>
  </si>
  <si>
    <t>FB Khoat Do</t>
  </si>
  <si>
    <t>Chị Lê Phương Anh</t>
  </si>
  <si>
    <t>Anh Nguyễn Hồng Sơn</t>
  </si>
  <si>
    <t>Chú Đặng Ngọc Thuận</t>
  </si>
  <si>
    <t>Anh Trần Huyền Hoàng</t>
  </si>
  <si>
    <t>Chị Đỗ Thị Thanh Tâm</t>
  </si>
  <si>
    <t xml:space="preserve">Cháu Quang Hiếu </t>
  </si>
  <si>
    <t>Học sinh 8A8 THCS Đống Đa</t>
  </si>
  <si>
    <t>Anh Hoàng Xuân Phương</t>
  </si>
  <si>
    <t>Chị Nguyễn Anh Thơ</t>
  </si>
  <si>
    <t>Chị Phạm Lan Hương</t>
  </si>
  <si>
    <t>Chị Phan Thùy Linh</t>
  </si>
  <si>
    <t>Cháu Vũ Đức Thắng</t>
  </si>
  <si>
    <t xml:space="preserve">Chị Tươi Lào Cai </t>
  </si>
  <si>
    <t>Bạn chị Nguyễn Tuyết Chinh</t>
  </si>
  <si>
    <t>Chị Phạm Thị Thuý May</t>
  </si>
  <si>
    <t>Phố Lĩnh Nam bạn chị Tuyết Chinh</t>
  </si>
  <si>
    <t>Chị Lê Hương Giang</t>
  </si>
  <si>
    <t>Phường 10, Thành phố Vũng Tàu</t>
  </si>
  <si>
    <t>FB Định Mệnh</t>
  </si>
  <si>
    <t>Chị Vương Thị Thùy</t>
  </si>
  <si>
    <t>Vạn Phúc, Thanh Trì, Hà Nội</t>
  </si>
  <si>
    <t>Anh Đặng Anh Phương</t>
  </si>
  <si>
    <t>Chị Nguyễn Thị Minh Nguyệt</t>
  </si>
  <si>
    <t>Anh Nguyễn Cảnh Tuấn</t>
  </si>
  <si>
    <t>Tổng Công ty Quản lý Bay Việt Nam</t>
  </si>
  <si>
    <t>Anh Nam Phương</t>
  </si>
  <si>
    <t>Bạn chị Tuyết Nhung</t>
  </si>
  <si>
    <t>Anh Nguyễn Huy Công</t>
  </si>
  <si>
    <t xml:space="preserve">Anh Lưu Trường Huy </t>
  </si>
  <si>
    <t>Số nhà 14 ngõ 418 Ngách 1/4 Đường La Thành - Phường Ô Chợ Dừa - Đống Đa - Hà Nội</t>
  </si>
  <si>
    <t>Chị Đinh Hồng Khanh</t>
  </si>
  <si>
    <t>Chị Nguyễn Mai</t>
  </si>
  <si>
    <t>Thư ký Văn phòng Quốc Hội</t>
  </si>
  <si>
    <t>Chị Vũ Thanh Hải</t>
  </si>
  <si>
    <t>Spa Hoàng Gia</t>
  </si>
  <si>
    <t>Quỹ Gạo &amp; Sữa tháng 10</t>
  </si>
  <si>
    <t>Quỹ Gạo tháng 10</t>
  </si>
  <si>
    <t>Quỹ Sữa tháng 10</t>
  </si>
  <si>
    <t>Tháng 10</t>
  </si>
  <si>
    <t>Viện K2 &amp; K3</t>
  </si>
  <si>
    <t>Chi quà tặng bằng Tiền Mặt cho 50 cháu</t>
  </si>
  <si>
    <t>Chi mua 24 thùng sữa x 133k CT hộp sữa tình thương số 02</t>
  </si>
  <si>
    <t>Chi nộp tạm ứng chi phí mổ tim cho Cháu Bùi Đức Duy</t>
  </si>
  <si>
    <t>Chi tiền viện phí và tiền quà cho cháu Lê Vũ Thu Hương (tim bẩm sinh)</t>
  </si>
  <si>
    <t xml:space="preserve">Chị Nguyễn Phương Thảo </t>
  </si>
  <si>
    <t>FB Thao Nguyenphuong</t>
  </si>
  <si>
    <t>MT07</t>
  </si>
  <si>
    <t>MT05</t>
  </si>
  <si>
    <t>Chị Trần Thị Phương Thảo</t>
  </si>
  <si>
    <t>Trường Cao Đẳng Cảnh Sát</t>
  </si>
  <si>
    <t>S03</t>
  </si>
  <si>
    <t>S02</t>
  </si>
  <si>
    <t>MT06</t>
  </si>
  <si>
    <t>Tiền mặt</t>
  </si>
  <si>
    <t>744 Đê La Thành, Giảng Võ, Ba Đình, HN</t>
  </si>
  <si>
    <t>MT03</t>
  </si>
  <si>
    <t>SA05</t>
  </si>
  <si>
    <t>S01</t>
  </si>
  <si>
    <t>MT02</t>
  </si>
  <si>
    <t>SA04</t>
  </si>
  <si>
    <t>MT01</t>
  </si>
  <si>
    <t>SA02</t>
  </si>
  <si>
    <t>SA03</t>
  </si>
  <si>
    <t>SA01</t>
  </si>
  <si>
    <t>MT04</t>
  </si>
  <si>
    <t>Tên Dự Án</t>
  </si>
  <si>
    <t>Tổng Tồn</t>
  </si>
  <si>
    <t>Chị Cung Thị Châu Khanh</t>
  </si>
  <si>
    <t>Thầy Thích Đàm Nhung</t>
  </si>
  <si>
    <t>40 Lê Đại Hành - Hai Bà Trưng - Hà Nội</t>
  </si>
  <si>
    <t>Chị  Phạm Thị Hiền (Khánh Vy)</t>
  </si>
  <si>
    <t>338 Ngõ Quỳnh, phố Thanh Nhàn, Quỳnh Lôi, HBT, HN</t>
  </si>
  <si>
    <t>Fb Le Lien</t>
  </si>
  <si>
    <t xml:space="preserve">Chi tiền mua 1 tấn gạo Bắc Hương và 10 lít dầu ăn </t>
  </si>
  <si>
    <t>Số nhà 15 ngõ 282/64 đường Kim Giang, Đại Kim, Hoàng Mai</t>
  </si>
  <si>
    <t>Số 40 Lê Đại Hành - Hai Bà Trưng - Hà Nội</t>
  </si>
  <si>
    <t>SA06</t>
  </si>
  <si>
    <t xml:space="preserve">Cháu Lê Trần Thu Hằng </t>
  </si>
  <si>
    <t>A8 Đống Đa - PH Trần Thị Kim Phượng</t>
  </si>
  <si>
    <t>Chị Hoàng Hà</t>
  </si>
  <si>
    <t>Suất Cơm Yêu Thương tháng 11 và tháng 12</t>
  </si>
  <si>
    <t>Hộp Sữa Tình Thương tháng 11 và tháng 12</t>
  </si>
  <si>
    <t>Suất Cơm Yêu Thương và Hộp Sữa Tình Thương tháng 11 và tháng 12</t>
  </si>
  <si>
    <t>Chi mua 21 thùng sữa  x 133K  CT hộp sữa tình thương số 03</t>
  </si>
  <si>
    <t>Ngày nộp tiền</t>
  </si>
  <si>
    <t>Chi mua 20 thùng sữa x 133 CT Hộp Sữa Tình Thương (số 04)</t>
  </si>
  <si>
    <t>S04</t>
  </si>
  <si>
    <t>Số nhà 07 phố Yên Bái 2, phường Phố Huế, quận Hai Bà Trưng, HN</t>
  </si>
  <si>
    <t>Số nhà 07 phố Yên Bái 2, phường Phố Huế, quận Hai Bà Trưng, Hà Nội</t>
  </si>
  <si>
    <t>Chi mua 30 thùng sữa x 133k Hộp sữa tình thương tháng 10 tại K3 Tuần 115</t>
  </si>
  <si>
    <t>Chi mua 30 thùng sữa x133k tháng 10 Viện K3 Tuần 117</t>
  </si>
  <si>
    <t>Chị Thái thị Ngọc Dung</t>
  </si>
  <si>
    <t xml:space="preserve">Chị Lê Ngô Quỳnh Minh </t>
  </si>
  <si>
    <t>Suất Cơm Yêu Thương &amp; Hộp Sữa Tình Thương tháng 11</t>
  </si>
  <si>
    <t>Suất Cơm  Yêu Thương tháng 11 &amp; tháng 12</t>
  </si>
  <si>
    <t>187/16 phố Hồng Mai, HBT, Hà Nội</t>
  </si>
  <si>
    <t>Chị Trần Thị Hạnh</t>
  </si>
  <si>
    <t>Số nhà 17, khu Huyndai 1, đường Tô Hiệu, Phường Ha Cầu, Hà Đông, Hà Nội</t>
  </si>
  <si>
    <t>Chị Nguyễn Thị Lan Anh</t>
  </si>
  <si>
    <t>56 Hàng Buồm, phường Hàng Buồm, quận Hoàn Kiếm, Hà Nội</t>
  </si>
  <si>
    <t>Anh Nguyễn Bá Sơn</t>
  </si>
  <si>
    <t>Số 01 Hàng Vải, phường Hàng Bồ, quận Hoàn Kiếm, Hà Nội</t>
  </si>
  <si>
    <t>Anh Nguyễn Việt Anh</t>
  </si>
  <si>
    <t>151 Thuỵ Khuê Tây Hồ (chuyển tiền từ chị Hà Thị Thanh Nga)</t>
  </si>
  <si>
    <t>Ca thứ 07 (MT07)</t>
  </si>
  <si>
    <t>Chi mua 30t sữa x 133k Ủng hộ CT Hộp sữa tình thương (tuần thứ 119)  tặng bệnh nhân ung thư K3 Tân Triều Hà Nội</t>
  </si>
  <si>
    <t xml:space="preserve">Chị Định Mệnh </t>
  </si>
  <si>
    <t xml:space="preserve">Chị Phượng Anh </t>
  </si>
  <si>
    <t>Tóc LadiesSpa</t>
  </si>
  <si>
    <t>Chị Phạm Thị Thuý May</t>
  </si>
  <si>
    <t>Phố Lĩnh Nam, Hoàng Mai</t>
  </si>
  <si>
    <t>A15 khu quy hoạch 78 Trung Tiền, Khâm Thiên, Hà Nội</t>
  </si>
  <si>
    <t>Chị Phạm Thị Hải</t>
  </si>
  <si>
    <t>FB Bi Khoai</t>
  </si>
  <si>
    <t>Chị Đinh Thị Như Ngọc</t>
  </si>
  <si>
    <t>Công An Đắk Lắk</t>
  </si>
  <si>
    <t>Chị Mai Thu Linh</t>
  </si>
  <si>
    <t>Anh Đỗ Văn khoát</t>
  </si>
  <si>
    <t xml:space="preserve">Chị Bình Nguyễn </t>
  </si>
  <si>
    <t>FB Binh Nguyen</t>
  </si>
  <si>
    <t>Suất Cơm  Yêu Thương và Hộp Sữa Tình Thương tháng 11 &amp; tháng 12</t>
  </si>
  <si>
    <t>Dự án Giáo Dục</t>
  </si>
  <si>
    <t>Ca thứ 08 (MT08)</t>
  </si>
  <si>
    <t>Chi tiền ủng hộ xây trường tiểu học Đồi Dù - Huyện Sapa</t>
  </si>
  <si>
    <t xml:space="preserve">Thầy Thích Đàm Nhung </t>
  </si>
  <si>
    <t>Suất Cơm  Yêu Thương tháng 11</t>
  </si>
  <si>
    <t>Phần Thu ( * )
(Gồm Tổng thu và Tổng tồn)</t>
  </si>
  <si>
    <t>Phần Thu ( * )</t>
  </si>
  <si>
    <t xml:space="preserve">Anh Lê Ngọc Đại </t>
  </si>
  <si>
    <t xml:space="preserve">Chị Trần Thị Tuyết Nhung </t>
  </si>
  <si>
    <t>Anh Long Trần</t>
  </si>
  <si>
    <t>Bạn chị Trần Thị Tuyết Nhung</t>
  </si>
  <si>
    <t>Xóm 5 xã Nga Liên, huyện Nga Sơn, Thanh Hoá</t>
  </si>
  <si>
    <t>Chị Lê Huyền Nga</t>
  </si>
  <si>
    <t>Bạn chị Phạm Kim Oanh Số 744 Đê La Thành, Giảng Võ, Ba Đình, Hà Nội</t>
  </si>
  <si>
    <t>Suất Cơm Yêu Thương tháng 11</t>
  </si>
  <si>
    <t>Suất Cơm Yêu Thương và Hộp Sữa Tình Thương tháng 11</t>
  </si>
  <si>
    <t xml:space="preserve">Chi mua 22 thùng sữa x133 CT Hộp sữa tình thương (số 05) </t>
  </si>
  <si>
    <t>Số 05</t>
  </si>
  <si>
    <t xml:space="preserve">MT06. Chi phí thực tế 858.000đ, đã chi tạm ứng 5.000.000đ, số tiền hoàn lại Quỹ là 4.142.000đ. </t>
  </si>
  <si>
    <t>Tổng Công ty Quản lý Bay Việt Nam (Người chuyển tiền: chị Nguyễn Thị Thanh Tú)</t>
  </si>
  <si>
    <t>Chị Phan Thuý Lâm</t>
  </si>
  <si>
    <t>Phật tử Chùa Vân Hồ</t>
  </si>
  <si>
    <t>Chị Phan Thuý Hà</t>
  </si>
  <si>
    <t>Chị Đinh Thị Minh Hằng</t>
  </si>
  <si>
    <t>Số 05 phố Đặng Dung, quận Ba Đình, Hà Nội</t>
  </si>
  <si>
    <t>Chị Chu Diệu Quỳnh</t>
  </si>
  <si>
    <t>Số 01 ngõ 358/40 phố Bùi Xương Tranh, quận Thanh Xuân, Hà Nội</t>
  </si>
  <si>
    <t>Chị Đinh Thị Tuấn</t>
  </si>
  <si>
    <t>306 phố Huế, Hai Bà Trưng, Hà Nội</t>
  </si>
  <si>
    <t>Hộp Sữa Tình Thương tháng 11</t>
  </si>
  <si>
    <t>Chi mua 30 thùng sữa CT Hộp Sữa Tình Thương (tuần thứ 121) tặng bệnh nhân K3- Hà Nội</t>
  </si>
  <si>
    <t>Chi hỗ trợ GĐ có hai vợ chồng mắc bệnh ung thư có hoàn cảnh đặc biệt khó khăn Ông Lại Vi Triển SN 1962 xã Thanh Hà, huyện Thanh Liêm, Hà Nam</t>
  </si>
  <si>
    <t>Hộp Sữa Tình Thương (tuần thứ 121)</t>
  </si>
  <si>
    <t>Ca thứ 09 (MT09)</t>
  </si>
  <si>
    <t>Chị Đỗ Bích Loan</t>
  </si>
  <si>
    <t>95 Hàng Bông, Hoàn Kiếm, Hà Nội</t>
  </si>
  <si>
    <t>Xin Hãy Cứu Lấy Em (MT07)</t>
  </si>
  <si>
    <t>Suất Cơm Yêu Thương tháng 12</t>
  </si>
  <si>
    <t>Ca thứ 10 (MT10)</t>
  </si>
  <si>
    <t>Ca thứ 09  (MT09)</t>
  </si>
  <si>
    <t xml:space="preserve">Chi mua 01 tấn gạo Bắc Hương </t>
  </si>
  <si>
    <t>Ca thứ 8 (MT08)</t>
  </si>
  <si>
    <t>SA07</t>
  </si>
  <si>
    <t xml:space="preserve">Chi mua 22 thùng sữa x133 CT Hộp sữa tình thương (số 06) </t>
  </si>
  <si>
    <t>Số 06</t>
  </si>
  <si>
    <t>Chị Phạm Lê Huyền</t>
  </si>
  <si>
    <t>Chị Nguyễn Vy</t>
  </si>
  <si>
    <t xml:space="preserve">Anh Phạm Huy Nam </t>
  </si>
  <si>
    <t xml:space="preserve">Chị Đặng Thanh Nhàn </t>
  </si>
  <si>
    <t>Anh Đào Lâm Bình</t>
  </si>
  <si>
    <t xml:space="preserve">Anh Đặng Anh Phương </t>
  </si>
  <si>
    <t>Số 8 Cao Thắng - Hà Nội</t>
  </si>
  <si>
    <t>Chị Đinh Thị Thu Hà</t>
  </si>
  <si>
    <t>Số tài khoản: 000010262015120</t>
  </si>
  <si>
    <t>Suất Cơm Yêu Thương &amp; Hộp Sữa Tình Thương tháng 12</t>
  </si>
  <si>
    <t>Suất Cơm Yêu Thương &amp; Hộp Sữa Tình Thương 4 tháng (tháng 12/2015, tháng 1, 2 và 3/2016)</t>
  </si>
  <si>
    <t>Chi mua 30 thùng sữa fami CT Hộp Sữa Tình Thương tuần 123 cho các bệnh nhân ung thư tại K3-HN</t>
  </si>
  <si>
    <t>Hộp Sữa Tình Thương tháng 12</t>
  </si>
  <si>
    <t>Chị Nguyễn Phương Diệu</t>
  </si>
  <si>
    <t>FB Phuong Dieu Nguyen</t>
  </si>
  <si>
    <t xml:space="preserve">Chi tạm ứng tiền viện phí phẫu thuật tim cho cháu Lê Gia Hưng - Vĩnh Phúc </t>
  </si>
  <si>
    <t>Phần Chi ( * )</t>
  </si>
  <si>
    <t>Phần Chi (*)</t>
  </si>
  <si>
    <t>Tổng Thu tháng 6</t>
  </si>
  <si>
    <t>Tổng thu tháng 7</t>
  </si>
  <si>
    <t>Tổng tồn tháng 6</t>
  </si>
  <si>
    <t>Tổng thu tháng 8</t>
  </si>
  <si>
    <t>Tổng tồn tháng 7</t>
  </si>
  <si>
    <t>Tổng thu tháng 9</t>
  </si>
  <si>
    <t>Tổng tồn tháng 8</t>
  </si>
  <si>
    <t>Tổng thu tháng 10</t>
  </si>
  <si>
    <t>Tổng tồn tháng 9</t>
  </si>
  <si>
    <t>Tổng thu tháng 11</t>
  </si>
  <si>
    <t>Tổng tồn tháng 10</t>
  </si>
  <si>
    <t>Tổng thu tháng 12</t>
  </si>
  <si>
    <t>Tổng tồn tháng 11</t>
  </si>
  <si>
    <t>Chi tiền phẫu thuật tim và tiền quà cho cháu Nguyễn Hạnh Ngân</t>
  </si>
  <si>
    <t>Chi tiền viện phí phẫu thuật và tiền quà cho cháu Nguyễn Linh Chi</t>
  </si>
  <si>
    <t>Phần Còn Lại ( * )</t>
  </si>
  <si>
    <t>Chị Nguyễn Thu Hương và các bạn</t>
  </si>
  <si>
    <t>Giáo viên trường tiểu học Quang Trung - Số 06 Đặng Tiến Đông - Đống Đa - Hà Nội</t>
  </si>
  <si>
    <t>Chị Lê Thu Phương</t>
  </si>
  <si>
    <t>Cục Thuế tỉnh Hà Nam</t>
  </si>
  <si>
    <t>Chị Lê Hoài Thu</t>
  </si>
  <si>
    <t>Chị Trần Thị Thu</t>
  </si>
  <si>
    <t>FB Thuhoai Tran</t>
  </si>
  <si>
    <t>Chị Nguyễn Thu Hương</t>
  </si>
  <si>
    <t>Chị Nguyễn Diệu Anh</t>
  </si>
  <si>
    <t>Số 11A Đoàn Thị Điểm, Đống Đa, Hà Nội</t>
  </si>
  <si>
    <t>Chuyển khoản</t>
  </si>
  <si>
    <t>MT09 &amp; MT10</t>
  </si>
  <si>
    <t>MT09</t>
  </si>
  <si>
    <t>Chi tiền mua 21 thùng sữa fami CT hộp sữa tình thương (số 07)</t>
  </si>
  <si>
    <t>Hộp Sữa Tình Thương (số 07)</t>
  </si>
  <si>
    <t>Chị Dịu Thuỷ</t>
  </si>
  <si>
    <t>Tam Ưng, Thanh Oai, Hà Nội</t>
  </si>
  <si>
    <t>Chị Nguyễn Thị Nghĩa</t>
  </si>
  <si>
    <t>Bắc Ninh</t>
  </si>
  <si>
    <t>Cháu Đặng Lê Tuấn Minh</t>
  </si>
  <si>
    <t>Chị Lê Thị Quỳnh Nga</t>
  </si>
  <si>
    <t>Chi mua quà tặng sau khi phẫu thuật tim cho cháu Lê Gia Hưng - Vĩnh Phúc</t>
  </si>
  <si>
    <t>Chi mua 30 thùng sữa CT hộp sữa tình thương tuần thứ 125 tặng bệnh nhân ung thư K3-Tân Triều HN</t>
  </si>
  <si>
    <t>Hộp Sữa Tình Thương  (tuần 125)</t>
  </si>
  <si>
    <t>Hộp Sữa Tình Thương  (tuần 123)</t>
  </si>
  <si>
    <t>Tấn gạo thứ 8</t>
  </si>
  <si>
    <t xml:space="preserve">Chị Trần Thị Hoài Thu </t>
  </si>
  <si>
    <t>Suất Cơm Yêu Thương và Hộp Sữa Tình Thương tháng 12</t>
  </si>
  <si>
    <t>Chi tiền mua 20 thùng sữa CT hộp sữa tình thương (số 08)</t>
  </si>
  <si>
    <t>Chi mua quà tặng sau khi phẫu thuật tim cho cháu Phan Trung Kiên - Quảng Bình</t>
  </si>
  <si>
    <t>Hộp Sữa Tình Thương số 08</t>
  </si>
  <si>
    <t>Chi phí/ Tiền lãi ngân hàng</t>
  </si>
  <si>
    <t>Ghi chú</t>
  </si>
  <si>
    <t>Trích 200 triệu làm sổ tiết kiệm gửi ngân hàng từ ngày 26/08/2015 kỳ hạn 3 tháng, lãi suất 5%/năm với hình thức lãi nhập gốc. Ngày đáo hạn tiếp theo là 26/02/2016. Tiền lãi sẽ được nộp vào tài khoản của Quỹ sau khi tất toán sổ tiết kiệm này.</t>
  </si>
  <si>
    <t>Bút toán trả lãi của Ngân hàng Quân Đội tháng 12</t>
  </si>
  <si>
    <t xml:space="preserve">Phí duy trì SMS banking </t>
  </si>
  <si>
    <t xml:space="preserve">Chi tiền viện phí phẫu thuật tim cho cháu Phan Trung Kiên - Quảng Bình </t>
  </si>
  <si>
    <t>Bút toán trả lãi của Ngân hàng Quân Đội tháng 6</t>
  </si>
  <si>
    <t>Bút toán trả lãi của Ngân hàng Quân Đội tháng 7</t>
  </si>
  <si>
    <t xml:space="preserve">Phí chuyển tiền mua xi măng và gạch xây nhà vệ sinh </t>
  </si>
  <si>
    <t>Bút toán trả lãi của Ngân hàng Quân Đội tháng 8</t>
  </si>
  <si>
    <t>Bút toán trả lãi của Ngân hàng Quân Đội tháng 9</t>
  </si>
  <si>
    <t>Bút toán trả lãi của Ngân hàng Quân Đội tháng 10</t>
  </si>
  <si>
    <t>Phí chuyển tiền ủng hộ xây trường tiểu học Đồi Dù</t>
  </si>
  <si>
    <t>Chi tiền viện phí phẫu thuật tim và tiền quà cho cháu Lường Gia Huy Quảng Ninh</t>
  </si>
  <si>
    <t>Phí chuyển khoản cho Trung tâm tim Mạch, Bệnh Viện E hỗ trợ viện phí phẫu thuật tim cho cháu Phan Trung Kiên (9,150,000)</t>
  </si>
  <si>
    <t>Ca thứ 9 (MT09). Tiền mặt nộp tạm ứng 20,000,000 đồng + chuyển khoản 9,150,000 đồng.</t>
  </si>
  <si>
    <t>Bút toán trả lãi của Ngân hàng Quân Đội tháng 11</t>
  </si>
  <si>
    <t>Bác Hà Thị Mây</t>
  </si>
  <si>
    <t>FB Bi Bob</t>
  </si>
  <si>
    <t>Chị Đỗ Thị Quế</t>
  </si>
  <si>
    <t>Công ty Censtaf Group</t>
  </si>
  <si>
    <t>Chị Mai Thị Kim Thúy</t>
  </si>
  <si>
    <r>
      <t xml:space="preserve">Phần Thu ( * )
</t>
    </r>
    <r>
      <rPr>
        <sz val="15"/>
        <rFont val="Times New Roman"/>
        <family val="1"/>
      </rPr>
      <t>(Đã bao gồm luôn phần tồn)</t>
    </r>
  </si>
  <si>
    <t xml:space="preserve">Mẹ Gia Bảo 3i </t>
  </si>
  <si>
    <t>Trích 200 triệu làm sổ tiết kiệm gửi ngân hàng từ ngày 26/08/2015 kỳ hạn 3 tháng, lãi suất 5%/năm với hình thức lãi nhập gốc. Ngày đáo hạn là 26/11/2015. Tiền lãi sẽ được nộp vào tài khoản của Quỹ sau khi tất toán sổ tiết kiệm này.</t>
  </si>
  <si>
    <t>THỐNG KÊ NĂM THỨ NHẤT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</si>
</sst>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000]d/m/yyyy;@"/>
    <numFmt numFmtId="165" formatCode="_(* #,##0_);_(* \(#,##0\);_(* &quot;-&quot;??_);_(@_)"/>
    <numFmt numFmtId="166" formatCode="[$-409]dddd\,\ mmmm\ dd\,\ yyyy"/>
    <numFmt numFmtId="167" formatCode="[$-409]d/mmm/yy;@"/>
    <numFmt numFmtId="168" formatCode="dd/mm/yyyy"/>
    <numFmt numFmtId="169" formatCode="&quot;Yes&quot;;&quot;Yes&quot;;&quot;No&quot;"/>
    <numFmt numFmtId="170" formatCode="&quot;True&quot;;&quot;True&quot;;&quot;False&quot;"/>
    <numFmt numFmtId="171" formatCode="&quot;On&quot;;&quot;On&quot;;&quot;Off&quot;"/>
    <numFmt numFmtId="172" formatCode="[$€-2]\ #,##0.00_);[Red]\([$€-2]\ #,##0.00\)"/>
    <numFmt numFmtId="173" formatCode="[$-409]h:mm:ss\ AM/PM"/>
    <numFmt numFmtId="174" formatCode="0.0"/>
  </numFmts>
  <fonts count="101">
    <font>
      <sz val="10"/>
      <name val="Arial"/>
      <family val="0"/>
    </font>
    <font>
      <sz val="11"/>
      <color indexed="8"/>
      <name val="Calibri"/>
      <family val="2"/>
    </font>
    <font>
      <sz val="12"/>
      <name val="Arial"/>
      <family val="2"/>
    </font>
    <font>
      <sz val="13"/>
      <name val="Times New Roman"/>
      <family val="1"/>
    </font>
    <font>
      <b/>
      <sz val="13"/>
      <name val="Times New Roman"/>
      <family val="1"/>
    </font>
    <font>
      <sz val="15"/>
      <name val="Times New Roman"/>
      <family val="1"/>
    </font>
    <font>
      <b/>
      <sz val="14"/>
      <name val="Times New Roman"/>
      <family val="1"/>
    </font>
    <font>
      <b/>
      <sz val="15"/>
      <name val="Times New Roman"/>
      <family val="1"/>
    </font>
    <font>
      <b/>
      <sz val="20"/>
      <name val="Times New Roman"/>
      <family val="1"/>
    </font>
    <font>
      <sz val="14"/>
      <name val="Times New Roman"/>
      <family val="1"/>
    </font>
    <font>
      <b/>
      <sz val="17"/>
      <name val="Times New Roman"/>
      <family val="1"/>
    </font>
    <font>
      <sz val="14"/>
      <name val="Arial"/>
      <family val="2"/>
    </font>
    <font>
      <sz val="10"/>
      <name val="Times New Roman"/>
      <family val="1"/>
    </font>
    <font>
      <sz val="12"/>
      <name val="Times New Roman"/>
      <family val="1"/>
    </font>
    <font>
      <b/>
      <i/>
      <sz val="15"/>
      <name val="Times New Roman"/>
      <family val="1"/>
    </font>
    <font>
      <i/>
      <sz val="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7"/>
      <name val="Times New Roman"/>
      <family val="1"/>
    </font>
    <font>
      <b/>
      <i/>
      <sz val="13"/>
      <color indexed="17"/>
      <name val="Times New Roman"/>
      <family val="1"/>
    </font>
    <font>
      <i/>
      <sz val="13"/>
      <color indexed="12"/>
      <name val="Times New Roman"/>
      <family val="1"/>
    </font>
    <font>
      <sz val="15"/>
      <color indexed="10"/>
      <name val="Times New Roman"/>
      <family val="1"/>
    </font>
    <font>
      <b/>
      <sz val="15"/>
      <color indexed="60"/>
      <name val="Times New Roman"/>
      <family val="1"/>
    </font>
    <font>
      <b/>
      <sz val="13"/>
      <color indexed="60"/>
      <name val="Times New Roman"/>
      <family val="1"/>
    </font>
    <font>
      <b/>
      <sz val="13"/>
      <color indexed="30"/>
      <name val="Times New Roman"/>
      <family val="1"/>
    </font>
    <font>
      <sz val="13"/>
      <color indexed="10"/>
      <name val="Times New Roman"/>
      <family val="1"/>
    </font>
    <font>
      <b/>
      <sz val="15"/>
      <color indexed="10"/>
      <name val="Times New Roman"/>
      <family val="1"/>
    </font>
    <font>
      <sz val="15"/>
      <color indexed="8"/>
      <name val="Times New Roman"/>
      <family val="1"/>
    </font>
    <font>
      <sz val="15"/>
      <color indexed="63"/>
      <name val="Times New Roman"/>
      <family val="1"/>
    </font>
    <font>
      <b/>
      <sz val="13"/>
      <color indexed="10"/>
      <name val="Times New Roman"/>
      <family val="1"/>
    </font>
    <font>
      <b/>
      <sz val="15"/>
      <color indexed="17"/>
      <name val="Times New Roman"/>
      <family val="1"/>
    </font>
    <font>
      <b/>
      <i/>
      <sz val="15"/>
      <color indexed="17"/>
      <name val="Times New Roman"/>
      <family val="1"/>
    </font>
    <font>
      <i/>
      <sz val="15"/>
      <color indexed="12"/>
      <name val="Times New Roman"/>
      <family val="1"/>
    </font>
    <font>
      <sz val="15"/>
      <color indexed="9"/>
      <name val="Times New Roman"/>
      <family val="1"/>
    </font>
    <font>
      <b/>
      <sz val="15"/>
      <color indexed="9"/>
      <name val="Times New Roman"/>
      <family val="1"/>
    </font>
    <font>
      <sz val="15"/>
      <color indexed="12"/>
      <name val="Times New Roman"/>
      <family val="1"/>
    </font>
    <font>
      <sz val="13"/>
      <color indexed="12"/>
      <name val="Times New Roman"/>
      <family val="1"/>
    </font>
    <font>
      <sz val="10"/>
      <color indexed="9"/>
      <name val="Times New Roman"/>
      <family val="1"/>
    </font>
    <font>
      <sz val="10.5"/>
      <color indexed="8"/>
      <name val="Times New Roman"/>
      <family val="1"/>
    </font>
    <font>
      <sz val="8"/>
      <name val="Segoe UI"/>
      <family val="2"/>
    </font>
    <font>
      <b/>
      <sz val="30"/>
      <color indexed="13"/>
      <name val="Times New Roman"/>
      <family val="0"/>
    </font>
    <font>
      <sz val="30"/>
      <color indexed="13"/>
      <name val="Times New Roman"/>
      <family val="0"/>
    </font>
    <font>
      <b/>
      <sz val="30"/>
      <color indexed="9"/>
      <name val="Times New Roman"/>
      <family val="0"/>
    </font>
    <font>
      <sz val="30"/>
      <color indexed="9"/>
      <name val="Times New Roman"/>
      <family val="0"/>
    </font>
    <font>
      <b/>
      <sz val="30"/>
      <color indexed="8"/>
      <name val="Times New Roman"/>
      <family val="0"/>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theme="0"/>
      <name val="Calibri"/>
      <family val="2"/>
    </font>
    <font>
      <sz val="11"/>
      <color rgb="FFFA7D00"/>
      <name val="Calibri"/>
      <family val="2"/>
    </font>
    <font>
      <u val="single"/>
      <sz val="10"/>
      <color theme="10"/>
      <name val="Arial"/>
      <family val="2"/>
    </font>
    <font>
      <u val="single"/>
      <sz val="10"/>
      <color theme="11"/>
      <name val="Arial"/>
      <family val="2"/>
    </font>
    <font>
      <b/>
      <sz val="18"/>
      <color theme="3"/>
      <name val="Cambria"/>
      <family val="2"/>
    </font>
    <font>
      <b/>
      <sz val="11"/>
      <color rgb="FFFA7D00"/>
      <name val="Calibri"/>
      <family val="2"/>
    </font>
    <font>
      <b/>
      <sz val="11"/>
      <color theme="1"/>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
      <b/>
      <sz val="13"/>
      <color rgb="FF00B050"/>
      <name val="Times New Roman"/>
      <family val="1"/>
    </font>
    <font>
      <b/>
      <i/>
      <sz val="13"/>
      <color rgb="FF00B050"/>
      <name val="Times New Roman"/>
      <family val="1"/>
    </font>
    <font>
      <i/>
      <sz val="13"/>
      <color theme="10"/>
      <name val="Times New Roman"/>
      <family val="1"/>
    </font>
    <font>
      <sz val="15"/>
      <color rgb="FFFF0000"/>
      <name val="Times New Roman"/>
      <family val="1"/>
    </font>
    <font>
      <b/>
      <sz val="15"/>
      <color rgb="FFC00000"/>
      <name val="Times New Roman"/>
      <family val="1"/>
    </font>
    <font>
      <b/>
      <sz val="13"/>
      <color rgb="FFC00000"/>
      <name val="Times New Roman"/>
      <family val="1"/>
    </font>
    <font>
      <b/>
      <sz val="13"/>
      <color rgb="FF0070C0"/>
      <name val="Times New Roman"/>
      <family val="1"/>
    </font>
    <font>
      <sz val="13"/>
      <color rgb="FFFF0000"/>
      <name val="Times New Roman"/>
      <family val="1"/>
    </font>
    <font>
      <b/>
      <sz val="15"/>
      <color rgb="FFFF0000"/>
      <name val="Times New Roman"/>
      <family val="1"/>
    </font>
    <font>
      <sz val="15"/>
      <color theme="1"/>
      <name val="Times New Roman"/>
      <family val="1"/>
    </font>
    <font>
      <sz val="15"/>
      <color rgb="FF222222"/>
      <name val="Times New Roman"/>
      <family val="1"/>
    </font>
    <font>
      <b/>
      <sz val="13"/>
      <color rgb="FFFF0000"/>
      <name val="Times New Roman"/>
      <family val="1"/>
    </font>
    <font>
      <b/>
      <sz val="15"/>
      <color rgb="FF00B050"/>
      <name val="Times New Roman"/>
      <family val="1"/>
    </font>
    <font>
      <b/>
      <i/>
      <sz val="15"/>
      <color rgb="FF00B050"/>
      <name val="Times New Roman"/>
      <family val="1"/>
    </font>
    <font>
      <i/>
      <sz val="15"/>
      <color theme="10"/>
      <name val="Times New Roman"/>
      <family val="1"/>
    </font>
    <font>
      <sz val="15"/>
      <color theme="0"/>
      <name val="Times New Roman"/>
      <family val="1"/>
    </font>
    <font>
      <b/>
      <sz val="15"/>
      <color theme="0"/>
      <name val="Times New Roman"/>
      <family val="1"/>
    </font>
    <font>
      <sz val="15"/>
      <color rgb="FF0000FF"/>
      <name val="Times New Roman"/>
      <family val="1"/>
    </font>
    <font>
      <sz val="13"/>
      <color rgb="FF0000FF"/>
      <name val="Times New Roman"/>
      <family val="1"/>
    </font>
    <font>
      <sz val="10"/>
      <color theme="0"/>
      <name val="Times New Roman"/>
      <family val="1"/>
    </font>
    <font>
      <sz val="10.5"/>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FEF2E8"/>
        <bgColor indexed="64"/>
      </patternFill>
    </fill>
    <fill>
      <patternFill patternType="solid">
        <fgColor rgb="FFFFFFE1"/>
        <bgColor indexed="64"/>
      </patternFill>
    </fill>
    <fill>
      <patternFill patternType="solid">
        <fgColor rgb="FFC9FFFF"/>
        <bgColor indexed="64"/>
      </patternFill>
    </fill>
    <fill>
      <patternFill patternType="solid">
        <fgColor rgb="FFFFFF00"/>
        <bgColor indexed="64"/>
      </patternFill>
    </fill>
    <fill>
      <patternFill patternType="solid">
        <fgColor rgb="FFB7DEE8"/>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style="thin"/>
      <right>
        <color indexed="63"/>
      </right>
      <top>
        <color indexed="63"/>
      </top>
      <bottom>
        <color indexed="63"/>
      </bottom>
    </border>
    <border>
      <left style="thin"/>
      <right style="thin"/>
      <top/>
      <bottom/>
    </border>
    <border>
      <left style="thin"/>
      <right/>
      <top style="thin"/>
      <bottom/>
    </border>
    <border>
      <left/>
      <right style="thin"/>
      <top style="thin"/>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6" borderId="4" applyNumberFormat="0" applyAlignment="0" applyProtection="0"/>
    <xf numFmtId="0" fontId="67" fillId="27" borderId="5" applyNumberFormat="0" applyAlignment="0" applyProtection="0"/>
    <xf numFmtId="0" fontId="0" fillId="28" borderId="6" applyNumberFormat="0" applyFont="0" applyAlignment="0" applyProtection="0"/>
    <xf numFmtId="0" fontId="68" fillId="29" borderId="7" applyNumberFormat="0" applyAlignment="0" applyProtection="0"/>
    <xf numFmtId="0" fontId="0" fillId="0" borderId="0">
      <alignment/>
      <protection/>
    </xf>
    <xf numFmtId="0" fontId="69" fillId="0" borderId="8" applyNumberFormat="0" applyFill="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6" borderId="5" applyNumberFormat="0" applyAlignment="0" applyProtection="0"/>
    <xf numFmtId="0" fontId="74" fillId="0" borderId="9" applyNumberFormat="0" applyFill="0" applyAlignment="0" applyProtection="0"/>
    <xf numFmtId="0" fontId="75" fillId="30" borderId="0" applyNumberFormat="0" applyBorder="0" applyAlignment="0" applyProtection="0"/>
    <xf numFmtId="0" fontId="76" fillId="31"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280">
    <xf numFmtId="0" fontId="0" fillId="0" borderId="0" xfId="0" applyAlignment="1">
      <alignment/>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2" fillId="0" borderId="0" xfId="0" applyFont="1" applyAlignment="1" applyProtection="1">
      <alignment horizontal="left"/>
      <protection locked="0"/>
    </xf>
    <xf numFmtId="3" fontId="2" fillId="0" borderId="0" xfId="0" applyNumberFormat="1" applyFont="1" applyAlignment="1" applyProtection="1">
      <alignment/>
      <protection locked="0"/>
    </xf>
    <xf numFmtId="49" fontId="2" fillId="0" borderId="0" xfId="0" applyNumberFormat="1"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protection/>
    </xf>
    <xf numFmtId="0" fontId="3" fillId="33" borderId="0" xfId="0" applyFont="1" applyFill="1" applyAlignment="1" applyProtection="1">
      <alignment/>
      <protection/>
    </xf>
    <xf numFmtId="0" fontId="80" fillId="33" borderId="0" xfId="0" applyFont="1" applyFill="1" applyBorder="1" applyAlignment="1" applyProtection="1">
      <alignment vertical="center"/>
      <protection/>
    </xf>
    <xf numFmtId="0" fontId="80" fillId="33" borderId="0" xfId="0" applyFont="1" applyFill="1" applyBorder="1" applyAlignment="1" applyProtection="1">
      <alignment/>
      <protection/>
    </xf>
    <xf numFmtId="0" fontId="81" fillId="33" borderId="0" xfId="0" applyFont="1" applyFill="1" applyBorder="1" applyAlignment="1" applyProtection="1">
      <alignment/>
      <protection/>
    </xf>
    <xf numFmtId="49" fontId="82" fillId="33" borderId="0" xfId="52" applyNumberFormat="1" applyFont="1" applyFill="1" applyBorder="1" applyAlignment="1" applyProtection="1">
      <alignment horizontal="right"/>
      <protection/>
    </xf>
    <xf numFmtId="0" fontId="3" fillId="33" borderId="0" xfId="0" applyFont="1" applyFill="1" applyAlignment="1" applyProtection="1">
      <alignment horizontal="center"/>
      <protection/>
    </xf>
    <xf numFmtId="49"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0" fillId="0" borderId="0" xfId="0" applyAlignment="1" applyProtection="1">
      <alignment vertical="center"/>
      <protection locked="0"/>
    </xf>
    <xf numFmtId="3" fontId="5" fillId="0" borderId="1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49" fontId="7" fillId="12"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3" fontId="5" fillId="0" borderId="11"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0" fillId="0" borderId="10" xfId="0" applyBorder="1" applyAlignment="1" applyProtection="1">
      <alignment vertical="center"/>
      <protection locked="0"/>
    </xf>
    <xf numFmtId="0" fontId="83" fillId="0" borderId="11" xfId="0" applyFont="1" applyFill="1" applyBorder="1" applyAlignment="1" applyProtection="1">
      <alignment horizontal="center" vertical="center"/>
      <protection/>
    </xf>
    <xf numFmtId="0" fontId="84" fillId="0" borderId="10" xfId="0" applyFont="1" applyFill="1" applyBorder="1" applyAlignment="1" applyProtection="1">
      <alignment horizontal="center" vertical="center"/>
      <protection/>
    </xf>
    <xf numFmtId="3" fontId="85" fillId="0" borderId="10" xfId="0" applyNumberFormat="1"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vertical="center"/>
      <protection/>
    </xf>
    <xf numFmtId="3" fontId="86" fillId="0" borderId="0" xfId="0" applyNumberFormat="1" applyFont="1" applyFill="1" applyBorder="1" applyAlignment="1" applyProtection="1">
      <alignment/>
      <protection/>
    </xf>
    <xf numFmtId="3" fontId="85" fillId="0" borderId="0" xfId="0" applyNumberFormat="1" applyFont="1" applyFill="1" applyBorder="1" applyAlignment="1" applyProtection="1">
      <alignment/>
      <protection/>
    </xf>
    <xf numFmtId="3" fontId="10" fillId="12" borderId="10" xfId="0" applyNumberFormat="1" applyFont="1" applyFill="1" applyBorder="1" applyAlignment="1" applyProtection="1">
      <alignment horizontal="center" vertical="center" wrapText="1"/>
      <protection/>
    </xf>
    <xf numFmtId="0" fontId="5" fillId="34" borderId="10"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84" fillId="35" borderId="10" xfId="0" applyFont="1" applyFill="1" applyBorder="1" applyAlignment="1" applyProtection="1">
      <alignment horizontal="center" vertical="center"/>
      <protection/>
    </xf>
    <xf numFmtId="3" fontId="84" fillId="0" borderId="10" xfId="0" applyNumberFormat="1" applyFont="1" applyFill="1" applyBorder="1" applyAlignment="1" applyProtection="1">
      <alignment horizontal="center" vertical="center"/>
      <protection/>
    </xf>
    <xf numFmtId="3" fontId="8" fillId="0" borderId="0" xfId="0" applyNumberFormat="1" applyFont="1" applyFill="1" applyBorder="1" applyAlignment="1" applyProtection="1">
      <alignment vertical="center"/>
      <protection/>
    </xf>
    <xf numFmtId="3" fontId="10" fillId="0" borderId="0" xfId="0" applyNumberFormat="1" applyFont="1" applyFill="1" applyBorder="1" applyAlignment="1" applyProtection="1">
      <alignment horizontal="center" vertical="center" wrapText="1"/>
      <protection/>
    </xf>
    <xf numFmtId="0" fontId="84" fillId="0" borderId="0" xfId="0" applyFont="1" applyFill="1" applyBorder="1" applyAlignment="1" applyProtection="1">
      <alignment horizontal="center" vertical="center"/>
      <protection/>
    </xf>
    <xf numFmtId="3" fontId="85" fillId="0" borderId="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0" fontId="87"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3" fontId="3" fillId="0" borderId="11" xfId="0" applyNumberFormat="1" applyFont="1" applyFill="1" applyBorder="1" applyAlignment="1" applyProtection="1">
      <alignment horizontal="center" vertical="center"/>
      <protection/>
    </xf>
    <xf numFmtId="0" fontId="3" fillId="0" borderId="10" xfId="0" applyFont="1" applyBorder="1" applyAlignment="1" applyProtection="1">
      <alignment vertical="center"/>
      <protection locked="0"/>
    </xf>
    <xf numFmtId="4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3" fontId="3" fillId="0" borderId="10" xfId="0" applyNumberFormat="1" applyFont="1" applyBorder="1" applyAlignment="1" applyProtection="1">
      <alignment horizontal="center" vertical="center"/>
      <protection locked="0"/>
    </xf>
    <xf numFmtId="3" fontId="83" fillId="0" borderId="11" xfId="0" applyNumberFormat="1" applyFont="1" applyFill="1" applyBorder="1" applyAlignment="1" applyProtection="1">
      <alignment horizontal="center" vertical="center"/>
      <protection/>
    </xf>
    <xf numFmtId="3" fontId="87" fillId="0" borderId="11" xfId="0" applyNumberFormat="1" applyFont="1" applyFill="1" applyBorder="1" applyAlignment="1" applyProtection="1">
      <alignment horizontal="center" vertical="center"/>
      <protection/>
    </xf>
    <xf numFmtId="0" fontId="11" fillId="0" borderId="0" xfId="0" applyFont="1" applyAlignment="1" applyProtection="1">
      <alignment vertical="top"/>
      <protection/>
    </xf>
    <xf numFmtId="0" fontId="9" fillId="0" borderId="0" xfId="0" applyFont="1" applyBorder="1" applyAlignment="1" applyProtection="1">
      <alignment horizontal="left" vertical="top" wrapText="1"/>
      <protection locked="0"/>
    </xf>
    <xf numFmtId="49" fontId="6" fillId="12" borderId="10" xfId="0" applyNumberFormat="1" applyFont="1" applyFill="1" applyBorder="1" applyAlignment="1" applyProtection="1">
      <alignment horizontal="center" vertical="top"/>
      <protection/>
    </xf>
    <xf numFmtId="0" fontId="9" fillId="0" borderId="0" xfId="0" applyFont="1" applyBorder="1" applyAlignment="1" applyProtection="1">
      <alignment horizontal="left" vertical="top"/>
      <protection locked="0"/>
    </xf>
    <xf numFmtId="0" fontId="5" fillId="34" borderId="12" xfId="0" applyFont="1" applyFill="1" applyBorder="1" applyAlignment="1" applyProtection="1">
      <alignment horizontal="left" vertical="center" wrapText="1"/>
      <protection/>
    </xf>
    <xf numFmtId="0" fontId="5"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88" fillId="34"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protection locked="0"/>
    </xf>
    <xf numFmtId="3" fontId="5" fillId="0" borderId="10" xfId="0" applyNumberFormat="1" applyFont="1" applyFill="1" applyBorder="1" applyAlignment="1" applyProtection="1">
      <alignment horizontal="center" vertical="center"/>
      <protection locked="0"/>
    </xf>
    <xf numFmtId="3" fontId="89"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89" fillId="0" borderId="10" xfId="0" applyFont="1" applyFill="1" applyBorder="1" applyAlignment="1">
      <alignment horizontal="center" vertical="center"/>
    </xf>
    <xf numFmtId="165" fontId="89" fillId="0" borderId="10" xfId="43" applyNumberFormat="1" applyFont="1" applyFill="1" applyBorder="1" applyAlignment="1">
      <alignment horizontal="left" vertical="center"/>
    </xf>
    <xf numFmtId="0" fontId="5" fillId="0" borderId="10" xfId="0" applyFont="1" applyFill="1" applyBorder="1" applyAlignment="1">
      <alignment vertical="center" wrapText="1"/>
    </xf>
    <xf numFmtId="164" fontId="89" fillId="0" borderId="10" xfId="0" applyNumberFormat="1" applyFont="1" applyFill="1" applyBorder="1" applyAlignment="1">
      <alignment horizontal="center" vertical="center"/>
    </xf>
    <xf numFmtId="0" fontId="90" fillId="0" borderId="10" xfId="0" applyFont="1" applyFill="1" applyBorder="1" applyAlignment="1">
      <alignment vertical="center" wrapText="1"/>
    </xf>
    <xf numFmtId="0" fontId="5" fillId="0" borderId="10" xfId="0" applyFont="1" applyBorder="1" applyAlignment="1" applyProtection="1">
      <alignment vertical="center"/>
      <protection locked="0"/>
    </xf>
    <xf numFmtId="49" fontId="89" fillId="0" borderId="10" xfId="0" applyNumberFormat="1" applyFont="1" applyFill="1" applyBorder="1" applyAlignment="1" applyProtection="1">
      <alignment horizontal="center" vertical="center"/>
      <protection/>
    </xf>
    <xf numFmtId="3" fontId="89" fillId="0" borderId="10" xfId="0" applyNumberFormat="1" applyFont="1" applyBorder="1" applyAlignment="1" applyProtection="1">
      <alignment horizontal="center" vertical="center"/>
      <protection locked="0"/>
    </xf>
    <xf numFmtId="0" fontId="89"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165" fontId="89" fillId="0" borderId="10" xfId="43" applyNumberFormat="1" applyFont="1" applyFill="1" applyBorder="1" applyAlignment="1">
      <alignment horizontal="center" vertical="center"/>
    </xf>
    <xf numFmtId="0" fontId="89" fillId="36" borderId="10" xfId="0" applyFont="1" applyFill="1" applyBorder="1" applyAlignment="1">
      <alignment horizontal="center" vertical="center"/>
    </xf>
    <xf numFmtId="165" fontId="3" fillId="0" borderId="0" xfId="43" applyNumberFormat="1" applyFont="1" applyBorder="1" applyAlignment="1">
      <alignment vertical="center"/>
    </xf>
    <xf numFmtId="165" fontId="3" fillId="0" borderId="0" xfId="43" applyNumberFormat="1" applyFont="1" applyFill="1" applyBorder="1" applyAlignment="1">
      <alignment vertical="center"/>
    </xf>
    <xf numFmtId="0" fontId="5" fillId="0" borderId="1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10" xfId="0" applyFont="1" applyBorder="1" applyAlignment="1">
      <alignment vertical="center" wrapText="1"/>
    </xf>
    <xf numFmtId="0" fontId="3" fillId="33" borderId="0" xfId="0" applyFont="1" applyFill="1" applyAlignment="1" applyProtection="1">
      <alignment vertical="center"/>
      <protection/>
    </xf>
    <xf numFmtId="0" fontId="3" fillId="33" borderId="0" xfId="0" applyFont="1" applyFill="1" applyAlignment="1" applyProtection="1">
      <alignment horizontal="center" vertical="center"/>
      <protection/>
    </xf>
    <xf numFmtId="0" fontId="5" fillId="0" borderId="10" xfId="0" applyFont="1" applyFill="1" applyBorder="1" applyAlignment="1" applyProtection="1">
      <alignment vertical="center" wrapText="1"/>
      <protection locked="0"/>
    </xf>
    <xf numFmtId="0" fontId="80" fillId="33" borderId="0" xfId="0" applyFont="1" applyFill="1" applyBorder="1" applyAlignment="1" applyProtection="1">
      <alignment vertical="center" wrapText="1"/>
      <protection/>
    </xf>
    <xf numFmtId="0" fontId="81" fillId="33" borderId="0" xfId="0" applyFont="1" applyFill="1" applyBorder="1" applyAlignment="1" applyProtection="1">
      <alignment vertical="center" wrapText="1"/>
      <protection/>
    </xf>
    <xf numFmtId="49" fontId="82" fillId="33" borderId="0" xfId="52" applyNumberFormat="1" applyFont="1" applyFill="1" applyBorder="1" applyAlignment="1" applyProtection="1">
      <alignment horizontal="right" vertical="center" wrapText="1"/>
      <protection/>
    </xf>
    <xf numFmtId="3" fontId="5" fillId="0" borderId="10" xfId="0" applyNumberFormat="1" applyFont="1" applyBorder="1" applyAlignment="1" applyProtection="1">
      <alignment vertical="center"/>
      <protection locked="0"/>
    </xf>
    <xf numFmtId="0" fontId="89" fillId="0" borderId="10" xfId="0" applyFont="1" applyBorder="1" applyAlignment="1" applyProtection="1">
      <alignment vertical="center"/>
      <protection locked="0"/>
    </xf>
    <xf numFmtId="0" fontId="89" fillId="0" borderId="0" xfId="0" applyFont="1" applyBorder="1" applyAlignment="1" applyProtection="1">
      <alignment vertical="center"/>
      <protection locked="0"/>
    </xf>
    <xf numFmtId="0" fontId="5" fillId="0" borderId="10" xfId="0" applyFont="1" applyFill="1" applyBorder="1" applyAlignment="1" applyProtection="1">
      <alignment vertical="center" wrapText="1"/>
      <protection/>
    </xf>
    <xf numFmtId="0" fontId="89" fillId="0" borderId="10" xfId="0" applyFont="1" applyFill="1" applyBorder="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9" fillId="0" borderId="10" xfId="0" applyFont="1" applyBorder="1" applyAlignment="1">
      <alignment vertical="center" wrapText="1"/>
    </xf>
    <xf numFmtId="0" fontId="12" fillId="0" borderId="0" xfId="0" applyFont="1" applyAlignment="1" applyProtection="1">
      <alignment vertical="center"/>
      <protection/>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13" fillId="0" borderId="0" xfId="0" applyFont="1" applyAlignment="1" applyProtection="1">
      <alignment vertical="center"/>
      <protection locked="0"/>
    </xf>
    <xf numFmtId="49" fontId="13" fillId="0" borderId="0" xfId="0" applyNumberFormat="1"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center" vertical="center"/>
      <protection locked="0"/>
    </xf>
    <xf numFmtId="3" fontId="13" fillId="0" borderId="0" xfId="0" applyNumberFormat="1" applyFont="1" applyAlignment="1" applyProtection="1">
      <alignment vertical="center"/>
      <protection locked="0"/>
    </xf>
    <xf numFmtId="0" fontId="13" fillId="0" borderId="0" xfId="0" applyFont="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1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xf>
    <xf numFmtId="164" fontId="5" fillId="0" borderId="10" xfId="0" applyNumberFormat="1" applyFont="1" applyFill="1" applyBorder="1" applyAlignment="1">
      <alignment horizontal="center" vertical="center"/>
    </xf>
    <xf numFmtId="165" fontId="5" fillId="0" borderId="10" xfId="43" applyNumberFormat="1" applyFont="1" applyFill="1" applyBorder="1" applyAlignment="1">
      <alignment horizontal="center" vertical="center"/>
    </xf>
    <xf numFmtId="0" fontId="5" fillId="0" borderId="10" xfId="0" applyFont="1" applyFill="1" applyBorder="1" applyAlignment="1" applyProtection="1">
      <alignment horizontal="left" vertical="center"/>
      <protection/>
    </xf>
    <xf numFmtId="49" fontId="7" fillId="12" borderId="10" xfId="0" applyNumberFormat="1" applyFont="1" applyFill="1" applyBorder="1" applyAlignment="1" applyProtection="1">
      <alignment horizontal="center" vertical="center"/>
      <protection/>
    </xf>
    <xf numFmtId="165" fontId="5" fillId="0" borderId="10" xfId="43" applyNumberFormat="1" applyFont="1" applyBorder="1" applyAlignment="1">
      <alignment horizontal="center" vertical="center"/>
    </xf>
    <xf numFmtId="0" fontId="5" fillId="0" borderId="10" xfId="43" applyNumberFormat="1" applyFont="1" applyBorder="1" applyAlignment="1">
      <alignment horizontal="center" vertical="center"/>
    </xf>
    <xf numFmtId="0" fontId="5" fillId="0" borderId="10" xfId="0" applyNumberFormat="1" applyFont="1" applyFill="1" applyBorder="1" applyAlignment="1" applyProtection="1">
      <alignment horizontal="center" vertical="center"/>
      <protection locked="0"/>
    </xf>
    <xf numFmtId="0" fontId="5" fillId="0" borderId="10" xfId="43" applyNumberFormat="1" applyFont="1" applyFill="1" applyBorder="1" applyAlignment="1">
      <alignment horizontal="center" vertical="center"/>
    </xf>
    <xf numFmtId="0" fontId="5" fillId="0" borderId="10" xfId="0" applyNumberFormat="1" applyFont="1" applyBorder="1" applyAlignment="1">
      <alignment horizontal="center" vertical="center"/>
    </xf>
    <xf numFmtId="0" fontId="88" fillId="0" borderId="10" xfId="0" applyFont="1" applyFill="1" applyBorder="1" applyAlignment="1">
      <alignment horizontal="center" vertical="center"/>
    </xf>
    <xf numFmtId="0" fontId="88" fillId="0" borderId="0" xfId="0" applyFont="1" applyBorder="1" applyAlignment="1" applyProtection="1">
      <alignment vertical="center"/>
      <protection locked="0"/>
    </xf>
    <xf numFmtId="165" fontId="91" fillId="0" borderId="0" xfId="43" applyNumberFormat="1" applyFont="1" applyBorder="1" applyAlignment="1">
      <alignment vertical="center"/>
    </xf>
    <xf numFmtId="0" fontId="88" fillId="0" borderId="10" xfId="0" applyFont="1" applyBorder="1" applyAlignment="1" applyProtection="1">
      <alignment vertical="center"/>
      <protection locked="0"/>
    </xf>
    <xf numFmtId="49" fontId="7" fillId="12"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locked="0"/>
    </xf>
    <xf numFmtId="0" fontId="5" fillId="0" borderId="0" xfId="0" applyFont="1" applyAlignment="1" applyProtection="1">
      <alignment vertical="center"/>
      <protection/>
    </xf>
    <xf numFmtId="0" fontId="5" fillId="33" borderId="0" xfId="0" applyFont="1" applyFill="1" applyAlignment="1" applyProtection="1">
      <alignment vertical="center"/>
      <protection/>
    </xf>
    <xf numFmtId="0" fontId="92" fillId="33" borderId="0" xfId="0"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0" fontId="92" fillId="33" borderId="0" xfId="0" applyFont="1" applyFill="1" applyBorder="1" applyAlignment="1" applyProtection="1">
      <alignment vertical="center"/>
      <protection/>
    </xf>
    <xf numFmtId="0" fontId="93" fillId="33" borderId="0" xfId="0" applyFont="1" applyFill="1" applyBorder="1" applyAlignment="1" applyProtection="1">
      <alignment vertical="center" wrapText="1"/>
      <protection/>
    </xf>
    <xf numFmtId="49" fontId="94" fillId="33" borderId="0" xfId="52" applyNumberFormat="1" applyFont="1" applyFill="1" applyBorder="1" applyAlignment="1" applyProtection="1">
      <alignment horizontal="right" vertical="center" wrapText="1"/>
      <protection/>
    </xf>
    <xf numFmtId="0" fontId="5" fillId="33" borderId="0" xfId="0" applyFont="1" applyFill="1" applyAlignment="1" applyProtection="1">
      <alignment horizontal="center" vertical="center"/>
      <protection/>
    </xf>
    <xf numFmtId="165" fontId="5" fillId="0" borderId="0" xfId="43" applyNumberFormat="1" applyFont="1" applyBorder="1" applyAlignment="1">
      <alignment vertical="center"/>
    </xf>
    <xf numFmtId="0" fontId="5" fillId="0" borderId="0" xfId="0" applyFont="1" applyAlignment="1" applyProtection="1">
      <alignment vertical="center"/>
      <protection locked="0"/>
    </xf>
    <xf numFmtId="165" fontId="5" fillId="0" borderId="0" xfId="43" applyNumberFormat="1" applyFont="1" applyFill="1" applyBorder="1" applyAlignment="1">
      <alignment vertical="center"/>
    </xf>
    <xf numFmtId="49" fontId="5" fillId="0" borderId="0" xfId="0" applyNumberFormat="1"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3" fontId="5" fillId="0" borderId="0" xfId="0" applyNumberFormat="1" applyFont="1" applyAlignment="1" applyProtection="1">
      <alignment vertical="center"/>
      <protection locked="0"/>
    </xf>
    <xf numFmtId="3" fontId="5" fillId="0" borderId="10" xfId="0" applyNumberFormat="1" applyFont="1" applyFill="1" applyBorder="1" applyAlignment="1" applyProtection="1">
      <alignment horizontal="center" vertical="center"/>
      <protection/>
    </xf>
    <xf numFmtId="0" fontId="5" fillId="36" borderId="10"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0" xfId="0" applyFont="1" applyBorder="1" applyAlignment="1" applyProtection="1">
      <alignment vertical="center"/>
      <protection locked="0"/>
    </xf>
    <xf numFmtId="0" fontId="7" fillId="0" borderId="10" xfId="0" applyFont="1" applyBorder="1" applyAlignment="1" applyProtection="1">
      <alignment vertical="center"/>
      <protection locked="0"/>
    </xf>
    <xf numFmtId="49" fontId="7" fillId="12" borderId="10" xfId="0" applyNumberFormat="1" applyFont="1" applyFill="1" applyBorder="1" applyAlignment="1" applyProtection="1">
      <alignment horizontal="center"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14" fillId="33" borderId="0" xfId="0" applyFont="1" applyFill="1" applyBorder="1" applyAlignment="1" applyProtection="1">
      <alignment vertical="center" wrapText="1"/>
      <protection/>
    </xf>
    <xf numFmtId="49" fontId="15" fillId="33" borderId="0" xfId="52" applyNumberFormat="1" applyFont="1" applyFill="1" applyBorder="1" applyAlignment="1" applyProtection="1">
      <alignment horizontal="right" vertical="center" wrapText="1"/>
      <protection/>
    </xf>
    <xf numFmtId="3" fontId="89" fillId="0" borderId="13" xfId="0" applyNumberFormat="1" applyFont="1" applyFill="1" applyBorder="1" applyAlignment="1" applyProtection="1">
      <alignment horizontal="center" vertical="center"/>
      <protection/>
    </xf>
    <xf numFmtId="0" fontId="5" fillId="0" borderId="10" xfId="43" applyNumberFormat="1" applyFont="1" applyBorder="1" applyAlignment="1">
      <alignment vertical="center"/>
    </xf>
    <xf numFmtId="3" fontId="84" fillId="7" borderId="10" xfId="0" applyNumberFormat="1" applyFont="1" applyFill="1" applyBorder="1" applyAlignment="1" applyProtection="1">
      <alignment horizontal="center" vertical="center"/>
      <protection/>
    </xf>
    <xf numFmtId="3" fontId="84" fillId="37" borderId="10" xfId="0" applyNumberFormat="1" applyFont="1" applyFill="1" applyBorder="1" applyAlignment="1" applyProtection="1">
      <alignment horizontal="center" vertical="center"/>
      <protection/>
    </xf>
    <xf numFmtId="3" fontId="7" fillId="37" borderId="10" xfId="0" applyNumberFormat="1" applyFont="1" applyFill="1" applyBorder="1" applyAlignment="1" applyProtection="1">
      <alignment horizontal="center" vertical="center"/>
      <protection/>
    </xf>
    <xf numFmtId="0" fontId="7" fillId="37" borderId="10" xfId="0" applyFont="1" applyFill="1" applyBorder="1" applyAlignment="1" applyProtection="1">
      <alignment horizontal="center" vertical="center"/>
      <protection/>
    </xf>
    <xf numFmtId="3" fontId="84" fillId="38" borderId="10" xfId="0" applyNumberFormat="1" applyFont="1" applyFill="1" applyBorder="1" applyAlignment="1" applyProtection="1">
      <alignment horizontal="center" vertical="center"/>
      <protection/>
    </xf>
    <xf numFmtId="3" fontId="84" fillId="13" borderId="13" xfId="0" applyNumberFormat="1" applyFont="1" applyFill="1" applyBorder="1" applyAlignment="1" applyProtection="1">
      <alignment horizontal="center" vertical="center"/>
      <protection/>
    </xf>
    <xf numFmtId="3" fontId="10" fillId="37" borderId="13" xfId="0" applyNumberFormat="1" applyFont="1" applyFill="1" applyBorder="1" applyAlignment="1" applyProtection="1">
      <alignment horizontal="center" vertical="center" wrapText="1"/>
      <protection/>
    </xf>
    <xf numFmtId="3" fontId="84" fillId="37" borderId="13" xfId="0" applyNumberFormat="1" applyFont="1" applyFill="1" applyBorder="1" applyAlignment="1" applyProtection="1">
      <alignment horizontal="center" vertical="center"/>
      <protection/>
    </xf>
    <xf numFmtId="3" fontId="84" fillId="37" borderId="10" xfId="0" applyNumberFormat="1" applyFont="1" applyFill="1" applyBorder="1" applyAlignment="1" applyProtection="1">
      <alignment vertical="center"/>
      <protection/>
    </xf>
    <xf numFmtId="0" fontId="7" fillId="37" borderId="10" xfId="0" applyFont="1" applyFill="1" applyBorder="1" applyAlignment="1" applyProtection="1">
      <alignment horizontal="center" vertical="center" wrapText="1"/>
      <protection/>
    </xf>
    <xf numFmtId="3" fontId="7" fillId="37" borderId="10" xfId="0" applyNumberFormat="1" applyFont="1" applyFill="1" applyBorder="1" applyAlignment="1" applyProtection="1">
      <alignment horizontal="center" vertical="center" wrapText="1"/>
      <protection/>
    </xf>
    <xf numFmtId="49" fontId="7" fillId="12" borderId="10" xfId="0" applyNumberFormat="1" applyFont="1" applyFill="1" applyBorder="1" applyAlignment="1" applyProtection="1">
      <alignment horizontal="center" vertical="center"/>
      <protection/>
    </xf>
    <xf numFmtId="49" fontId="7" fillId="12"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right" vertical="center"/>
      <protection locked="0"/>
    </xf>
    <xf numFmtId="0" fontId="89" fillId="0" borderId="10" xfId="0" applyNumberFormat="1" applyFont="1" applyFill="1" applyBorder="1" applyAlignment="1">
      <alignment horizontal="center" vertical="center"/>
    </xf>
    <xf numFmtId="0" fontId="95" fillId="0" borderId="0" xfId="0" applyFont="1" applyAlignment="1" applyProtection="1">
      <alignment vertical="center"/>
      <protection/>
    </xf>
    <xf numFmtId="0" fontId="95" fillId="0" borderId="0" xfId="0" applyFont="1" applyBorder="1" applyAlignment="1" applyProtection="1">
      <alignment horizontal="left" vertical="center" wrapText="1"/>
      <protection locked="0"/>
    </xf>
    <xf numFmtId="0" fontId="95" fillId="0" borderId="0" xfId="0" applyFont="1" applyFill="1" applyAlignment="1" applyProtection="1">
      <alignment vertical="center"/>
      <protection locked="0"/>
    </xf>
    <xf numFmtId="165" fontId="95" fillId="0" borderId="0" xfId="43" applyNumberFormat="1" applyFont="1" applyBorder="1" applyAlignment="1">
      <alignment vertical="center"/>
    </xf>
    <xf numFmtId="0" fontId="95" fillId="0" borderId="0" xfId="0" applyFont="1" applyBorder="1" applyAlignment="1" applyProtection="1">
      <alignment vertical="center"/>
      <protection locked="0"/>
    </xf>
    <xf numFmtId="0" fontId="96" fillId="0" borderId="0" xfId="0" applyFont="1" applyBorder="1" applyAlignment="1" applyProtection="1">
      <alignment vertical="center"/>
      <protection locked="0"/>
    </xf>
    <xf numFmtId="165" fontId="96" fillId="0" borderId="0" xfId="43" applyNumberFormat="1" applyFont="1" applyBorder="1" applyAlignment="1">
      <alignment vertical="center"/>
    </xf>
    <xf numFmtId="0" fontId="95" fillId="0" borderId="0" xfId="0" applyFont="1" applyFill="1" applyBorder="1" applyAlignment="1" applyProtection="1">
      <alignment vertical="center"/>
      <protection locked="0"/>
    </xf>
    <xf numFmtId="165" fontId="95" fillId="0" borderId="0" xfId="43" applyNumberFormat="1" applyFont="1" applyFill="1" applyBorder="1" applyAlignment="1">
      <alignment vertical="center"/>
    </xf>
    <xf numFmtId="0" fontId="95" fillId="0" borderId="0" xfId="0" applyFont="1" applyAlignment="1" applyProtection="1">
      <alignment vertical="center"/>
      <protection locked="0"/>
    </xf>
    <xf numFmtId="165" fontId="5" fillId="0" borderId="10" xfId="43" applyNumberFormat="1" applyFont="1" applyBorder="1" applyAlignment="1">
      <alignment vertical="center"/>
    </xf>
    <xf numFmtId="0" fontId="12" fillId="0" borderId="0" xfId="0" applyNumberFormat="1" applyFont="1" applyAlignment="1" applyProtection="1">
      <alignment vertical="center"/>
      <protection/>
    </xf>
    <xf numFmtId="0" fontId="7" fillId="12"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2" fillId="0" borderId="10" xfId="0" applyNumberFormat="1" applyFont="1" applyBorder="1" applyAlignment="1" applyProtection="1">
      <alignment vertical="center"/>
      <protection locked="0"/>
    </xf>
    <xf numFmtId="0" fontId="12" fillId="0" borderId="10" xfId="0" applyNumberFormat="1" applyFont="1" applyFill="1" applyBorder="1" applyAlignment="1" applyProtection="1">
      <alignment vertical="center"/>
      <protection locked="0"/>
    </xf>
    <xf numFmtId="0" fontId="12" fillId="0" borderId="0" xfId="0" applyNumberFormat="1" applyFont="1" applyAlignment="1" applyProtection="1">
      <alignment vertical="center"/>
      <protection locked="0"/>
    </xf>
    <xf numFmtId="3" fontId="10" fillId="13" borderId="12"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right" vertical="center"/>
      <protection locked="0"/>
    </xf>
    <xf numFmtId="3" fontId="89" fillId="0" borderId="12" xfId="0" applyNumberFormat="1" applyFont="1" applyFill="1" applyBorder="1" applyAlignment="1" applyProtection="1">
      <alignment horizontal="center" vertical="center"/>
      <protection/>
    </xf>
    <xf numFmtId="49" fontId="97" fillId="0" borderId="10" xfId="0" applyNumberFormat="1" applyFont="1" applyFill="1" applyBorder="1" applyAlignment="1" applyProtection="1">
      <alignment horizontal="center" vertical="center"/>
      <protection/>
    </xf>
    <xf numFmtId="164" fontId="97" fillId="0" borderId="10" xfId="0" applyNumberFormat="1" applyFont="1" applyFill="1" applyBorder="1" applyAlignment="1">
      <alignment horizontal="center" vertical="center"/>
    </xf>
    <xf numFmtId="0" fontId="97" fillId="0" borderId="10" xfId="0" applyFont="1" applyFill="1" applyBorder="1" applyAlignment="1" applyProtection="1">
      <alignment horizontal="left" vertical="center" wrapText="1"/>
      <protection locked="0"/>
    </xf>
    <xf numFmtId="3" fontId="97" fillId="0" borderId="10" xfId="0" applyNumberFormat="1" applyFont="1" applyFill="1" applyBorder="1" applyAlignment="1" applyProtection="1">
      <alignment horizontal="center" vertical="center"/>
      <protection locked="0"/>
    </xf>
    <xf numFmtId="0" fontId="97" fillId="0" borderId="10" xfId="0" applyFont="1" applyFill="1" applyBorder="1" applyAlignment="1">
      <alignment vertical="center" wrapText="1"/>
    </xf>
    <xf numFmtId="0" fontId="97" fillId="0" borderId="10" xfId="43" applyNumberFormat="1" applyFont="1" applyFill="1" applyBorder="1" applyAlignment="1">
      <alignment horizontal="center" vertical="center"/>
    </xf>
    <xf numFmtId="0" fontId="97" fillId="0" borderId="0" xfId="0" applyFont="1" applyFill="1" applyBorder="1" applyAlignment="1" applyProtection="1">
      <alignment vertical="center"/>
      <protection locked="0"/>
    </xf>
    <xf numFmtId="0" fontId="97" fillId="0" borderId="10" xfId="0" applyFont="1" applyFill="1" applyBorder="1" applyAlignment="1" applyProtection="1">
      <alignment vertical="center"/>
      <protection locked="0"/>
    </xf>
    <xf numFmtId="0" fontId="97" fillId="0" borderId="10" xfId="0" applyFont="1" applyBorder="1" applyAlignment="1" applyProtection="1">
      <alignment vertical="center"/>
      <protection locked="0"/>
    </xf>
    <xf numFmtId="0" fontId="97" fillId="0" borderId="10" xfId="0" applyFont="1" applyFill="1" applyBorder="1" applyAlignment="1">
      <alignment horizontal="center" vertical="center"/>
    </xf>
    <xf numFmtId="165" fontId="97" fillId="0" borderId="10" xfId="43" applyNumberFormat="1" applyFont="1" applyFill="1" applyBorder="1" applyAlignment="1">
      <alignment vertical="center"/>
    </xf>
    <xf numFmtId="0" fontId="97" fillId="0" borderId="10" xfId="0" applyFont="1" applyFill="1" applyBorder="1" applyAlignment="1" applyProtection="1">
      <alignment horizontal="center" vertical="center"/>
      <protection locked="0"/>
    </xf>
    <xf numFmtId="0" fontId="97" fillId="0" borderId="10" xfId="0" applyFont="1" applyFill="1" applyBorder="1" applyAlignment="1" applyProtection="1">
      <alignment horizontal="left" vertical="center" wrapText="1"/>
      <protection/>
    </xf>
    <xf numFmtId="0" fontId="97" fillId="0" borderId="0" xfId="0" applyFont="1" applyBorder="1" applyAlignment="1" applyProtection="1">
      <alignment vertical="center"/>
      <protection locked="0"/>
    </xf>
    <xf numFmtId="165" fontId="98" fillId="0" borderId="0" xfId="43" applyNumberFormat="1" applyFont="1" applyBorder="1" applyAlignment="1">
      <alignment vertical="center"/>
    </xf>
    <xf numFmtId="0" fontId="99" fillId="0" borderId="0" xfId="0" applyFont="1" applyAlignment="1" applyProtection="1">
      <alignment vertical="center"/>
      <protection/>
    </xf>
    <xf numFmtId="0" fontId="5" fillId="0" borderId="14" xfId="0" applyFont="1" applyFill="1" applyBorder="1" applyAlignment="1" applyProtection="1">
      <alignment vertical="center" wrapText="1"/>
      <protection/>
    </xf>
    <xf numFmtId="3" fontId="10" fillId="0" borderId="14" xfId="0" applyNumberFormat="1" applyFont="1" applyFill="1" applyBorder="1" applyAlignment="1" applyProtection="1">
      <alignment horizontal="center" vertical="center" wrapText="1"/>
      <protection/>
    </xf>
    <xf numFmtId="3" fontId="12" fillId="0" borderId="0" xfId="0" applyNumberFormat="1" applyFont="1" applyAlignment="1" applyProtection="1">
      <alignment vertical="center"/>
      <protection/>
    </xf>
    <xf numFmtId="3" fontId="10" fillId="38" borderId="10" xfId="0" applyNumberFormat="1" applyFont="1" applyFill="1" applyBorder="1" applyAlignment="1" applyProtection="1">
      <alignment horizontal="center" vertical="center" wrapText="1"/>
      <protection/>
    </xf>
    <xf numFmtId="3" fontId="100" fillId="0" borderId="0" xfId="0" applyNumberFormat="1" applyFont="1" applyAlignment="1">
      <alignment/>
    </xf>
    <xf numFmtId="0" fontId="5" fillId="37" borderId="10" xfId="0" applyFont="1" applyFill="1" applyBorder="1" applyAlignment="1" applyProtection="1">
      <alignment horizontal="left" vertical="center" wrapText="1"/>
      <protection locked="0"/>
    </xf>
    <xf numFmtId="0" fontId="5" fillId="37" borderId="10" xfId="0" applyFont="1" applyFill="1" applyBorder="1" applyAlignment="1">
      <alignment vertical="center" wrapText="1"/>
    </xf>
    <xf numFmtId="0" fontId="5" fillId="33" borderId="10" xfId="0" applyFont="1" applyFill="1" applyBorder="1" applyAlignment="1">
      <alignment vertical="center" wrapText="1"/>
    </xf>
    <xf numFmtId="0" fontId="83" fillId="0" borderId="12" xfId="0" applyFont="1" applyFill="1" applyBorder="1" applyAlignment="1" applyProtection="1">
      <alignment horizontal="center" vertical="center"/>
      <protection/>
    </xf>
    <xf numFmtId="0" fontId="83" fillId="0" borderId="15" xfId="0" applyFont="1" applyFill="1" applyBorder="1" applyAlignment="1" applyProtection="1">
      <alignment horizontal="center" vertical="center"/>
      <protection/>
    </xf>
    <xf numFmtId="0" fontId="83" fillId="0" borderId="11" xfId="0"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vertical="center"/>
      <protection/>
    </xf>
    <xf numFmtId="0" fontId="7" fillId="12" borderId="15" xfId="0" applyFont="1" applyFill="1" applyBorder="1" applyAlignment="1" applyProtection="1">
      <alignment horizontal="center" vertical="center"/>
      <protection/>
    </xf>
    <xf numFmtId="0" fontId="7" fillId="12" borderId="11" xfId="0" applyFont="1" applyFill="1" applyBorder="1" applyAlignment="1" applyProtection="1">
      <alignment horizontal="center" vertical="center"/>
      <protection/>
    </xf>
    <xf numFmtId="0" fontId="7" fillId="12" borderId="12" xfId="0" applyFont="1" applyFill="1" applyBorder="1" applyAlignment="1" applyProtection="1">
      <alignment horizontal="center" vertical="center"/>
      <protection/>
    </xf>
    <xf numFmtId="3" fontId="10" fillId="12" borderId="10" xfId="0" applyNumberFormat="1" applyFont="1" applyFill="1" applyBorder="1" applyAlignment="1" applyProtection="1">
      <alignment horizontal="center" vertical="center" wrapText="1"/>
      <protection/>
    </xf>
    <xf numFmtId="3" fontId="10" fillId="12" borderId="10" xfId="0" applyNumberFormat="1" applyFont="1" applyFill="1" applyBorder="1" applyAlignment="1" applyProtection="1">
      <alignment horizontal="center" vertical="center"/>
      <protection/>
    </xf>
    <xf numFmtId="3" fontId="8" fillId="12" borderId="10" xfId="0" applyNumberFormat="1" applyFont="1" applyFill="1" applyBorder="1" applyAlignment="1" applyProtection="1">
      <alignment horizontal="center" vertical="center"/>
      <protection/>
    </xf>
    <xf numFmtId="0" fontId="84" fillId="0" borderId="10" xfId="0" applyFont="1" applyFill="1" applyBorder="1" applyAlignment="1" applyProtection="1">
      <alignment horizontal="center" vertical="center"/>
      <protection/>
    </xf>
    <xf numFmtId="0" fontId="7" fillId="12" borderId="12" xfId="0" applyFont="1" applyFill="1" applyBorder="1" applyAlignment="1" applyProtection="1">
      <alignment horizontal="center" vertical="center" wrapText="1"/>
      <protection/>
    </xf>
    <xf numFmtId="0" fontId="7" fillId="12" borderId="11" xfId="0" applyFont="1" applyFill="1" applyBorder="1" applyAlignment="1" applyProtection="1">
      <alignment horizontal="center" vertical="center" wrapText="1"/>
      <protection/>
    </xf>
    <xf numFmtId="0" fontId="7" fillId="12" borderId="15" xfId="0" applyFont="1" applyFill="1" applyBorder="1" applyAlignment="1" applyProtection="1">
      <alignment horizontal="center" vertical="center" wrapText="1"/>
      <protection/>
    </xf>
    <xf numFmtId="49" fontId="7" fillId="12" borderId="12" xfId="0" applyNumberFormat="1" applyFont="1" applyFill="1" applyBorder="1" applyAlignment="1" applyProtection="1">
      <alignment horizontal="center" vertical="center"/>
      <protection/>
    </xf>
    <xf numFmtId="49" fontId="7" fillId="12" borderId="11" xfId="0" applyNumberFormat="1" applyFont="1" applyFill="1" applyBorder="1" applyAlignment="1" applyProtection="1">
      <alignment horizontal="center" vertical="center"/>
      <protection/>
    </xf>
    <xf numFmtId="3" fontId="7" fillId="12" borderId="12" xfId="0" applyNumberFormat="1" applyFont="1" applyFill="1" applyBorder="1" applyAlignment="1" applyProtection="1">
      <alignment horizontal="center" vertical="center"/>
      <protection/>
    </xf>
    <xf numFmtId="3" fontId="7" fillId="12" borderId="11" xfId="0" applyNumberFormat="1" applyFont="1" applyFill="1" applyBorder="1" applyAlignment="1" applyProtection="1">
      <alignment horizontal="center" vertical="center"/>
      <protection/>
    </xf>
    <xf numFmtId="49" fontId="7" fillId="12" borderId="16" xfId="0" applyNumberFormat="1" applyFont="1" applyFill="1" applyBorder="1" applyAlignment="1" applyProtection="1">
      <alignment horizontal="center" vertical="center"/>
      <protection/>
    </xf>
    <xf numFmtId="49" fontId="7" fillId="12" borderId="17" xfId="0" applyNumberFormat="1" applyFont="1" applyFill="1" applyBorder="1" applyAlignment="1" applyProtection="1">
      <alignment horizontal="center" vertical="center"/>
      <protection/>
    </xf>
    <xf numFmtId="3" fontId="84" fillId="0" borderId="10" xfId="0" applyNumberFormat="1" applyFont="1" applyFill="1" applyBorder="1" applyAlignment="1" applyProtection="1">
      <alignment horizontal="center" vertical="center"/>
      <protection/>
    </xf>
    <xf numFmtId="0" fontId="88" fillId="34" borderId="12" xfId="0" applyFont="1" applyFill="1" applyBorder="1" applyAlignment="1" applyProtection="1">
      <alignment horizontal="center" vertical="center" wrapText="1"/>
      <protection/>
    </xf>
    <xf numFmtId="0" fontId="88" fillId="34" borderId="15" xfId="0" applyFont="1" applyFill="1" applyBorder="1" applyAlignment="1" applyProtection="1">
      <alignment horizontal="center" vertical="center" wrapText="1"/>
      <protection/>
    </xf>
    <xf numFmtId="0" fontId="88" fillId="34" borderId="11" xfId="0" applyFont="1" applyFill="1" applyBorder="1" applyAlignment="1" applyProtection="1">
      <alignment horizontal="center" vertical="center" wrapText="1"/>
      <protection/>
    </xf>
    <xf numFmtId="0" fontId="6" fillId="12" borderId="12" xfId="0" applyFont="1" applyFill="1" applyBorder="1" applyAlignment="1" applyProtection="1">
      <alignment horizontal="center" vertical="top" wrapText="1"/>
      <protection/>
    </xf>
    <xf numFmtId="0" fontId="6" fillId="12" borderId="11" xfId="0" applyFont="1" applyFill="1" applyBorder="1" applyAlignment="1" applyProtection="1">
      <alignment horizontal="center" vertical="top"/>
      <protection/>
    </xf>
    <xf numFmtId="0" fontId="6" fillId="12" borderId="11" xfId="0" applyFont="1" applyFill="1" applyBorder="1" applyAlignment="1" applyProtection="1">
      <alignment horizontal="center" vertical="top" wrapText="1"/>
      <protection/>
    </xf>
    <xf numFmtId="0" fontId="6" fillId="12" borderId="15" xfId="0" applyFont="1" applyFill="1" applyBorder="1" applyAlignment="1" applyProtection="1">
      <alignment horizontal="center" vertical="top" wrapText="1"/>
      <protection/>
    </xf>
    <xf numFmtId="0" fontId="6" fillId="12" borderId="15" xfId="0" applyFont="1" applyFill="1" applyBorder="1" applyAlignment="1" applyProtection="1">
      <alignment horizontal="center" vertical="top"/>
      <protection/>
    </xf>
    <xf numFmtId="49" fontId="6" fillId="12" borderId="16" xfId="0" applyNumberFormat="1" applyFont="1" applyFill="1" applyBorder="1" applyAlignment="1" applyProtection="1">
      <alignment horizontal="center" vertical="top"/>
      <protection/>
    </xf>
    <xf numFmtId="49" fontId="6" fillId="12" borderId="17" xfId="0" applyNumberFormat="1" applyFont="1" applyFill="1" applyBorder="1" applyAlignment="1" applyProtection="1">
      <alignment horizontal="center" vertical="top"/>
      <protection/>
    </xf>
    <xf numFmtId="49" fontId="6" fillId="12" borderId="12" xfId="0" applyNumberFormat="1" applyFont="1" applyFill="1" applyBorder="1" applyAlignment="1" applyProtection="1">
      <alignment horizontal="center" vertical="top"/>
      <protection/>
    </xf>
    <xf numFmtId="49" fontId="6" fillId="12" borderId="11" xfId="0" applyNumberFormat="1" applyFont="1" applyFill="1" applyBorder="1" applyAlignment="1" applyProtection="1">
      <alignment horizontal="center" vertical="top"/>
      <protection/>
    </xf>
    <xf numFmtId="0" fontId="6" fillId="12" borderId="12" xfId="0" applyFont="1" applyFill="1" applyBorder="1" applyAlignment="1" applyProtection="1">
      <alignment horizontal="center" vertical="top"/>
      <protection/>
    </xf>
    <xf numFmtId="3" fontId="6" fillId="12" borderId="12" xfId="0" applyNumberFormat="1" applyFont="1" applyFill="1" applyBorder="1" applyAlignment="1" applyProtection="1">
      <alignment horizontal="center" vertical="top"/>
      <protection/>
    </xf>
    <xf numFmtId="3" fontId="6" fillId="12" borderId="11" xfId="0" applyNumberFormat="1" applyFont="1" applyFill="1" applyBorder="1" applyAlignment="1" applyProtection="1">
      <alignment horizontal="center" vertical="top"/>
      <protection/>
    </xf>
    <xf numFmtId="3" fontId="7" fillId="12" borderId="13" xfId="0" applyNumberFormat="1" applyFont="1" applyFill="1" applyBorder="1" applyAlignment="1" applyProtection="1">
      <alignment horizontal="center" vertical="center"/>
      <protection/>
    </xf>
    <xf numFmtId="3" fontId="7" fillId="12" borderId="18" xfId="0" applyNumberFormat="1" applyFont="1" applyFill="1" applyBorder="1" applyAlignment="1" applyProtection="1">
      <alignment horizontal="center" vertical="center"/>
      <protection/>
    </xf>
    <xf numFmtId="3" fontId="7" fillId="12" borderId="19" xfId="0" applyNumberFormat="1" applyFont="1" applyFill="1" applyBorder="1" applyAlignment="1" applyProtection="1">
      <alignment horizontal="center" vertical="center"/>
      <protection/>
    </xf>
    <xf numFmtId="0" fontId="7" fillId="0" borderId="10" xfId="0" applyFont="1" applyBorder="1" applyAlignment="1" applyProtection="1">
      <alignment horizontal="center" vertical="center"/>
      <protection/>
    </xf>
    <xf numFmtId="3" fontId="7" fillId="38" borderId="10" xfId="0" applyNumberFormat="1"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3" fontId="7" fillId="37" borderId="13" xfId="0" applyNumberFormat="1" applyFont="1" applyFill="1" applyBorder="1" applyAlignment="1" applyProtection="1">
      <alignment horizontal="center" vertical="center" wrapText="1"/>
      <protection/>
    </xf>
    <xf numFmtId="3" fontId="7" fillId="37" borderId="19" xfId="0" applyNumberFormat="1" applyFont="1" applyFill="1" applyBorder="1" applyAlignment="1" applyProtection="1">
      <alignment horizontal="center" vertical="center" wrapText="1"/>
      <protection/>
    </xf>
    <xf numFmtId="3" fontId="84" fillId="37" borderId="13" xfId="0" applyNumberFormat="1" applyFont="1" applyFill="1" applyBorder="1" applyAlignment="1" applyProtection="1">
      <alignment horizontal="center" vertical="center"/>
      <protection/>
    </xf>
    <xf numFmtId="3" fontId="84" fillId="37" borderId="19" xfId="0" applyNumberFormat="1" applyFont="1" applyFill="1" applyBorder="1" applyAlignment="1" applyProtection="1">
      <alignment horizontal="center" vertical="center"/>
      <protection/>
    </xf>
    <xf numFmtId="0" fontId="7" fillId="12" borderId="10" xfId="0" applyFont="1" applyFill="1" applyBorder="1" applyAlignment="1" applyProtection="1">
      <alignment horizontal="center" vertical="center" wrapText="1"/>
      <protection/>
    </xf>
    <xf numFmtId="49" fontId="7" fillId="12" borderId="10" xfId="0" applyNumberFormat="1" applyFont="1" applyFill="1" applyBorder="1" applyAlignment="1" applyProtection="1">
      <alignment horizontal="center" vertical="center"/>
      <protection/>
    </xf>
    <xf numFmtId="0" fontId="7" fillId="12" borderId="10" xfId="0" applyFont="1" applyFill="1" applyBorder="1" applyAlignment="1" applyProtection="1">
      <alignment horizontal="center" vertical="center"/>
      <protection/>
    </xf>
    <xf numFmtId="3" fontId="7" fillId="12" borderId="12" xfId="0" applyNumberFormat="1" applyFont="1" applyFill="1" applyBorder="1" applyAlignment="1" applyProtection="1">
      <alignment horizontal="center" vertical="center" wrapText="1"/>
      <protection/>
    </xf>
    <xf numFmtId="3" fontId="7" fillId="12" borderId="11" xfId="0" applyNumberFormat="1" applyFont="1" applyFill="1" applyBorder="1" applyAlignment="1" applyProtection="1">
      <alignment horizontal="center" vertical="center" wrapText="1"/>
      <protection/>
    </xf>
    <xf numFmtId="3" fontId="7" fillId="12" borderId="10" xfId="0" applyNumberFormat="1" applyFont="1" applyFill="1" applyBorder="1" applyAlignment="1" applyProtection="1">
      <alignment horizontal="center" vertical="center" wrapText="1"/>
      <protection/>
    </xf>
    <xf numFmtId="3" fontId="7" fillId="12" borderId="10" xfId="0" applyNumberFormat="1" applyFont="1" applyFill="1" applyBorder="1" applyAlignment="1" applyProtection="1">
      <alignment horizontal="center" vertical="center"/>
      <protection/>
    </xf>
    <xf numFmtId="3" fontId="10" fillId="38" borderId="10" xfId="0" applyNumberFormat="1" applyFont="1" applyFill="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3" fontId="8" fillId="12" borderId="13" xfId="0" applyNumberFormat="1" applyFont="1" applyFill="1" applyBorder="1" applyAlignment="1" applyProtection="1">
      <alignment horizontal="center" vertical="center"/>
      <protection/>
    </xf>
    <xf numFmtId="3" fontId="8" fillId="12" borderId="18" xfId="0" applyNumberFormat="1" applyFont="1" applyFill="1" applyBorder="1" applyAlignment="1" applyProtection="1">
      <alignment horizontal="center" vertical="center"/>
      <protection/>
    </xf>
    <xf numFmtId="3" fontId="8" fillId="12" borderId="19" xfId="0" applyNumberFormat="1" applyFont="1" applyFill="1" applyBorder="1" applyAlignment="1" applyProtection="1">
      <alignment horizontal="center" vertical="center"/>
      <protection/>
    </xf>
    <xf numFmtId="3" fontId="84" fillId="37" borderId="13" xfId="0" applyNumberFormat="1" applyFont="1" applyFill="1" applyBorder="1" applyAlignment="1" applyProtection="1">
      <alignment horizontal="center" vertical="center" wrapText="1"/>
      <protection/>
    </xf>
    <xf numFmtId="3" fontId="84" fillId="37" borderId="19"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center" vertical="center" wrapText="1"/>
      <protection/>
    </xf>
    <xf numFmtId="3" fontId="10" fillId="0" borderId="15" xfId="0" applyNumberFormat="1" applyFont="1" applyFill="1" applyBorder="1" applyAlignment="1" applyProtection="1">
      <alignment horizontal="center" vertical="center" wrapText="1"/>
      <protection/>
    </xf>
    <xf numFmtId="3" fontId="10" fillId="0" borderId="11" xfId="0" applyNumberFormat="1"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Đầu đề 1" xfId="39"/>
    <cellStyle name="Đầu đề 2" xfId="40"/>
    <cellStyle name="Đầu đề 3" xfId="41"/>
    <cellStyle name="Đầu đề 4" xfId="42"/>
    <cellStyle name="Comma" xfId="43"/>
    <cellStyle name="Comma [0]" xfId="44"/>
    <cellStyle name="Đầu ra" xfId="45"/>
    <cellStyle name="Đầu vào" xfId="46"/>
    <cellStyle name="Ghi chú" xfId="47"/>
    <cellStyle name="Kiểm tra Ô" xfId="48"/>
    <cellStyle name="Normal 2" xfId="49"/>
    <cellStyle name="Ô được Nối kết" xfId="50"/>
    <cellStyle name="Percent" xfId="51"/>
    <cellStyle name="Hyperlink" xfId="52"/>
    <cellStyle name="Followed Hyperlink" xfId="53"/>
    <cellStyle name="Currency" xfId="54"/>
    <cellStyle name="Currency [0]" xfId="55"/>
    <cellStyle name="Tiêu đề" xfId="56"/>
    <cellStyle name="Tính toán" xfId="57"/>
    <cellStyle name="Tổng" xfId="58"/>
    <cellStyle name="Tốt" xfId="59"/>
    <cellStyle name="Trung lập" xfId="60"/>
    <cellStyle name="Văn bản Cảnh báo" xfId="61"/>
    <cellStyle name="Văn bản Giải thích" xfId="62"/>
    <cellStyle name="Xấu"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4</xdr:col>
      <xdr:colOff>2676525</xdr:colOff>
      <xdr:row>12</xdr:row>
      <xdr:rowOff>19050</xdr:rowOff>
    </xdr:to>
    <xdr:sp>
      <xdr:nvSpPr>
        <xdr:cNvPr id="1" name="Rectangle 1"/>
        <xdr:cNvSpPr>
          <a:spLocks/>
        </xdr:cNvSpPr>
      </xdr:nvSpPr>
      <xdr:spPr>
        <a:xfrm>
          <a:off x="0" y="47625"/>
          <a:ext cx="7562850" cy="668655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FFFF00"/>
              </a:solidFill>
            </a:rPr>
            <a:t>QUẢN LÝ </a:t>
          </a:r>
          <a:r>
            <a:rPr lang="en-US" cap="none" sz="3000" b="0" i="0" u="none" baseline="0">
              <a:solidFill>
                <a:srgbClr val="FFFF00"/>
              </a:solidFill>
            </a:rPr>
            <a:t>
</a:t>
          </a:r>
          <a:r>
            <a:rPr lang="en-US" cap="none" sz="3000" b="1" i="0" u="none" baseline="0">
              <a:solidFill>
                <a:srgbClr val="FFFF00"/>
              </a:solidFill>
            </a:rPr>
            <a:t>CÁC</a:t>
          </a:r>
          <a:r>
            <a:rPr lang="en-US" cap="none" sz="3000" b="1" i="0" u="none" baseline="0">
              <a:solidFill>
                <a:srgbClr val="FFFF00"/>
              </a:solidFill>
            </a:rPr>
            <a:t> KHOẢN THU CHI</a:t>
          </a:r>
          <a:r>
            <a:rPr lang="en-US" cap="none" sz="3000" b="0" i="0" u="none" baseline="0">
              <a:solidFill>
                <a:srgbClr val="FFFF00"/>
              </a:solidFill>
            </a:rPr>
            <a:t>
</a:t>
          </a:r>
          <a:r>
            <a:rPr lang="en-US" cap="none" sz="3000" b="1" i="0" u="none" baseline="0">
              <a:solidFill>
                <a:srgbClr val="FFFF00"/>
              </a:solidFill>
            </a:rPr>
            <a:t>Tháng ......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xdr:col>
      <xdr:colOff>2238375</xdr:colOff>
      <xdr:row>10</xdr:row>
      <xdr:rowOff>523875</xdr:rowOff>
    </xdr:to>
    <xdr:sp>
      <xdr:nvSpPr>
        <xdr:cNvPr id="1" name="Rectangle 1"/>
        <xdr:cNvSpPr>
          <a:spLocks/>
        </xdr:cNvSpPr>
      </xdr:nvSpPr>
      <xdr:spPr>
        <a:xfrm>
          <a:off x="47625" y="0"/>
          <a:ext cx="4391025" cy="3609975"/>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9 - 2015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xdr:col>
      <xdr:colOff>2228850</xdr:colOff>
      <xdr:row>10</xdr:row>
      <xdr:rowOff>533400</xdr:rowOff>
    </xdr:to>
    <xdr:sp>
      <xdr:nvSpPr>
        <xdr:cNvPr id="1" name="Rectangle 1"/>
        <xdr:cNvSpPr>
          <a:spLocks/>
        </xdr:cNvSpPr>
      </xdr:nvSpPr>
      <xdr:spPr>
        <a:xfrm>
          <a:off x="47625" y="0"/>
          <a:ext cx="4381500" cy="356235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10 - 2015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xdr:col>
      <xdr:colOff>2352675</xdr:colOff>
      <xdr:row>10</xdr:row>
      <xdr:rowOff>428625</xdr:rowOff>
    </xdr:to>
    <xdr:sp>
      <xdr:nvSpPr>
        <xdr:cNvPr id="1" name="Rectangle 1"/>
        <xdr:cNvSpPr>
          <a:spLocks/>
        </xdr:cNvSpPr>
      </xdr:nvSpPr>
      <xdr:spPr>
        <a:xfrm>
          <a:off x="47625" y="0"/>
          <a:ext cx="4371975" cy="340995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11 - 2015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xdr:rowOff>
    </xdr:from>
    <xdr:to>
      <xdr:col>3</xdr:col>
      <xdr:colOff>2324100</xdr:colOff>
      <xdr:row>10</xdr:row>
      <xdr:rowOff>304800</xdr:rowOff>
    </xdr:to>
    <xdr:sp>
      <xdr:nvSpPr>
        <xdr:cNvPr id="1" name="Rectangle 1"/>
        <xdr:cNvSpPr>
          <a:spLocks/>
        </xdr:cNvSpPr>
      </xdr:nvSpPr>
      <xdr:spPr>
        <a:xfrm>
          <a:off x="76200" y="9525"/>
          <a:ext cx="4314825" cy="329565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12 - 2015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2343150</xdr:colOff>
      <xdr:row>8</xdr:row>
      <xdr:rowOff>552450</xdr:rowOff>
    </xdr:to>
    <xdr:sp>
      <xdr:nvSpPr>
        <xdr:cNvPr id="1" name="Rectangle 1"/>
        <xdr:cNvSpPr>
          <a:spLocks/>
        </xdr:cNvSpPr>
      </xdr:nvSpPr>
      <xdr:spPr>
        <a:xfrm>
          <a:off x="0" y="0"/>
          <a:ext cx="4152900" cy="358140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NĂM</a:t>
          </a:r>
          <a:r>
            <a:rPr lang="en-US" cap="none" sz="3000" b="1" i="0" u="none" baseline="0">
              <a:solidFill>
                <a:srgbClr val="000000"/>
              </a:solidFill>
            </a:rPr>
            <a:t> THỨ NHẤT</a:t>
          </a:r>
          <a:r>
            <a:rPr lang="en-US" cap="none" sz="3000" b="1" i="0" u="none" baseline="0">
              <a:solidFill>
                <a:srgbClr val="000000"/>
              </a:solidFill>
            </a:rPr>
            <a:t>
</a:t>
          </a:r>
          <a:r>
            <a:rPr lang="en-US" cap="none" sz="3000" b="1" i="0" u="none" baseline="0">
              <a:solidFill>
                <a:srgbClr val="000000"/>
              </a:solidFill>
            </a:rPr>
            <a:t>(1/6/2015 - 31/12/2015 )
</a:t>
          </a:r>
          <a:r>
            <a:rPr lang="en-US" cap="none" sz="3000" b="0" i="0" u="none" baseline="0">
              <a:solidFill>
                <a:srgbClr val="FFFFFF"/>
              </a:solidFill>
            </a:rPr>
            <a:t>
</a:t>
          </a:r>
        </a:p>
      </xdr:txBody>
    </xdr:sp>
    <xdr:clientData/>
  </xdr:twoCellAnchor>
  <xdr:twoCellAnchor>
    <xdr:from>
      <xdr:col>0</xdr:col>
      <xdr:colOff>0</xdr:colOff>
      <xdr:row>12</xdr:row>
      <xdr:rowOff>0</xdr:rowOff>
    </xdr:from>
    <xdr:to>
      <xdr:col>3</xdr:col>
      <xdr:colOff>2238375</xdr:colOff>
      <xdr:row>22</xdr:row>
      <xdr:rowOff>371475</xdr:rowOff>
    </xdr:to>
    <xdr:sp>
      <xdr:nvSpPr>
        <xdr:cNvPr id="2" name="Rectangle 11"/>
        <xdr:cNvSpPr>
          <a:spLocks/>
        </xdr:cNvSpPr>
      </xdr:nvSpPr>
      <xdr:spPr>
        <a:xfrm>
          <a:off x="0" y="4429125"/>
          <a:ext cx="4048125" cy="3476625"/>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6 - 2015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26</xdr:row>
      <xdr:rowOff>0</xdr:rowOff>
    </xdr:from>
    <xdr:to>
      <xdr:col>3</xdr:col>
      <xdr:colOff>2305050</xdr:colOff>
      <xdr:row>36</xdr:row>
      <xdr:rowOff>428625</xdr:rowOff>
    </xdr:to>
    <xdr:sp>
      <xdr:nvSpPr>
        <xdr:cNvPr id="3" name="Rectangle 12"/>
        <xdr:cNvSpPr>
          <a:spLocks/>
        </xdr:cNvSpPr>
      </xdr:nvSpPr>
      <xdr:spPr>
        <a:xfrm>
          <a:off x="47625" y="8934450"/>
          <a:ext cx="4067175" cy="340995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7 - 2015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40</xdr:row>
      <xdr:rowOff>0</xdr:rowOff>
    </xdr:from>
    <xdr:to>
      <xdr:col>3</xdr:col>
      <xdr:colOff>2238375</xdr:colOff>
      <xdr:row>50</xdr:row>
      <xdr:rowOff>304800</xdr:rowOff>
    </xdr:to>
    <xdr:sp>
      <xdr:nvSpPr>
        <xdr:cNvPr id="4" name="Rectangle 13"/>
        <xdr:cNvSpPr>
          <a:spLocks/>
        </xdr:cNvSpPr>
      </xdr:nvSpPr>
      <xdr:spPr>
        <a:xfrm>
          <a:off x="47625" y="13315950"/>
          <a:ext cx="4000500" cy="325755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8 - 2015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55</xdr:row>
      <xdr:rowOff>0</xdr:rowOff>
    </xdr:from>
    <xdr:to>
      <xdr:col>3</xdr:col>
      <xdr:colOff>2238375</xdr:colOff>
      <xdr:row>65</xdr:row>
      <xdr:rowOff>523875</xdr:rowOff>
    </xdr:to>
    <xdr:sp>
      <xdr:nvSpPr>
        <xdr:cNvPr id="5" name="Rectangle 14"/>
        <xdr:cNvSpPr>
          <a:spLocks/>
        </xdr:cNvSpPr>
      </xdr:nvSpPr>
      <xdr:spPr>
        <a:xfrm>
          <a:off x="47625" y="17830800"/>
          <a:ext cx="4000500" cy="356235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9 - 2015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68</xdr:row>
      <xdr:rowOff>0</xdr:rowOff>
    </xdr:from>
    <xdr:to>
      <xdr:col>3</xdr:col>
      <xdr:colOff>2228850</xdr:colOff>
      <xdr:row>78</xdr:row>
      <xdr:rowOff>533400</xdr:rowOff>
    </xdr:to>
    <xdr:sp>
      <xdr:nvSpPr>
        <xdr:cNvPr id="6" name="Rectangle 15"/>
        <xdr:cNvSpPr>
          <a:spLocks/>
        </xdr:cNvSpPr>
      </xdr:nvSpPr>
      <xdr:spPr>
        <a:xfrm>
          <a:off x="47625" y="22107525"/>
          <a:ext cx="3990975" cy="3514725"/>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10 - 2015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81</xdr:row>
      <xdr:rowOff>0</xdr:rowOff>
    </xdr:from>
    <xdr:to>
      <xdr:col>3</xdr:col>
      <xdr:colOff>2362200</xdr:colOff>
      <xdr:row>91</xdr:row>
      <xdr:rowOff>428625</xdr:rowOff>
    </xdr:to>
    <xdr:sp>
      <xdr:nvSpPr>
        <xdr:cNvPr id="7" name="Rectangle 16"/>
        <xdr:cNvSpPr>
          <a:spLocks/>
        </xdr:cNvSpPr>
      </xdr:nvSpPr>
      <xdr:spPr>
        <a:xfrm>
          <a:off x="47625" y="26327100"/>
          <a:ext cx="4124325" cy="339090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11 - 2015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76200</xdr:colOff>
      <xdr:row>95</xdr:row>
      <xdr:rowOff>19050</xdr:rowOff>
    </xdr:from>
    <xdr:to>
      <xdr:col>3</xdr:col>
      <xdr:colOff>2324100</xdr:colOff>
      <xdr:row>105</xdr:row>
      <xdr:rowOff>304800</xdr:rowOff>
    </xdr:to>
    <xdr:sp>
      <xdr:nvSpPr>
        <xdr:cNvPr id="8" name="Rectangle 17"/>
        <xdr:cNvSpPr>
          <a:spLocks/>
        </xdr:cNvSpPr>
      </xdr:nvSpPr>
      <xdr:spPr>
        <a:xfrm>
          <a:off x="76200" y="30708600"/>
          <a:ext cx="4057650" cy="3286125"/>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12 - 2015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108</xdr:row>
      <xdr:rowOff>0</xdr:rowOff>
    </xdr:from>
    <xdr:to>
      <xdr:col>3</xdr:col>
      <xdr:colOff>2390775</xdr:colOff>
      <xdr:row>108</xdr:row>
      <xdr:rowOff>0</xdr:rowOff>
    </xdr:to>
    <xdr:sp>
      <xdr:nvSpPr>
        <xdr:cNvPr id="9" name="Rectangle 9"/>
        <xdr:cNvSpPr>
          <a:spLocks/>
        </xdr:cNvSpPr>
      </xdr:nvSpPr>
      <xdr:spPr>
        <a:xfrm>
          <a:off x="47625" y="34928175"/>
          <a:ext cx="4152900" cy="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1 - 2016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108</xdr:row>
      <xdr:rowOff>0</xdr:rowOff>
    </xdr:from>
    <xdr:to>
      <xdr:col>3</xdr:col>
      <xdr:colOff>2428875</xdr:colOff>
      <xdr:row>108</xdr:row>
      <xdr:rowOff>0</xdr:rowOff>
    </xdr:to>
    <xdr:sp>
      <xdr:nvSpPr>
        <xdr:cNvPr id="10" name="Rectangle 10"/>
        <xdr:cNvSpPr>
          <a:spLocks/>
        </xdr:cNvSpPr>
      </xdr:nvSpPr>
      <xdr:spPr>
        <a:xfrm>
          <a:off x="47625" y="34928175"/>
          <a:ext cx="4191000" cy="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2 - 2016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108</xdr:row>
      <xdr:rowOff>0</xdr:rowOff>
    </xdr:from>
    <xdr:to>
      <xdr:col>3</xdr:col>
      <xdr:colOff>2428875</xdr:colOff>
      <xdr:row>108</xdr:row>
      <xdr:rowOff>0</xdr:rowOff>
    </xdr:to>
    <xdr:sp>
      <xdr:nvSpPr>
        <xdr:cNvPr id="11" name="Rectangle 18"/>
        <xdr:cNvSpPr>
          <a:spLocks/>
        </xdr:cNvSpPr>
      </xdr:nvSpPr>
      <xdr:spPr>
        <a:xfrm>
          <a:off x="47625" y="34928175"/>
          <a:ext cx="4191000" cy="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3 - 2016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108</xdr:row>
      <xdr:rowOff>0</xdr:rowOff>
    </xdr:from>
    <xdr:to>
      <xdr:col>3</xdr:col>
      <xdr:colOff>2428875</xdr:colOff>
      <xdr:row>108</xdr:row>
      <xdr:rowOff>0</xdr:rowOff>
    </xdr:to>
    <xdr:sp>
      <xdr:nvSpPr>
        <xdr:cNvPr id="12" name="Rectangle 19"/>
        <xdr:cNvSpPr>
          <a:spLocks/>
        </xdr:cNvSpPr>
      </xdr:nvSpPr>
      <xdr:spPr>
        <a:xfrm>
          <a:off x="47625" y="34928175"/>
          <a:ext cx="4191000" cy="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3 - 2016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108</xdr:row>
      <xdr:rowOff>0</xdr:rowOff>
    </xdr:from>
    <xdr:to>
      <xdr:col>3</xdr:col>
      <xdr:colOff>2428875</xdr:colOff>
      <xdr:row>108</xdr:row>
      <xdr:rowOff>0</xdr:rowOff>
    </xdr:to>
    <xdr:sp>
      <xdr:nvSpPr>
        <xdr:cNvPr id="13" name="Rectangle 20"/>
        <xdr:cNvSpPr>
          <a:spLocks/>
        </xdr:cNvSpPr>
      </xdr:nvSpPr>
      <xdr:spPr>
        <a:xfrm>
          <a:off x="47625" y="34928175"/>
          <a:ext cx="4191000" cy="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4 - 2016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108</xdr:row>
      <xdr:rowOff>0</xdr:rowOff>
    </xdr:from>
    <xdr:to>
      <xdr:col>3</xdr:col>
      <xdr:colOff>2428875</xdr:colOff>
      <xdr:row>108</xdr:row>
      <xdr:rowOff>0</xdr:rowOff>
    </xdr:to>
    <xdr:sp>
      <xdr:nvSpPr>
        <xdr:cNvPr id="14" name="Rectangle 21"/>
        <xdr:cNvSpPr>
          <a:spLocks/>
        </xdr:cNvSpPr>
      </xdr:nvSpPr>
      <xdr:spPr>
        <a:xfrm>
          <a:off x="47625" y="34928175"/>
          <a:ext cx="4191000" cy="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3 - 2016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108</xdr:row>
      <xdr:rowOff>0</xdr:rowOff>
    </xdr:from>
    <xdr:to>
      <xdr:col>3</xdr:col>
      <xdr:colOff>2428875</xdr:colOff>
      <xdr:row>108</xdr:row>
      <xdr:rowOff>0</xdr:rowOff>
    </xdr:to>
    <xdr:sp>
      <xdr:nvSpPr>
        <xdr:cNvPr id="15" name="Rectangle 22"/>
        <xdr:cNvSpPr>
          <a:spLocks/>
        </xdr:cNvSpPr>
      </xdr:nvSpPr>
      <xdr:spPr>
        <a:xfrm>
          <a:off x="47625" y="34928175"/>
          <a:ext cx="4191000" cy="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4 - 2016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108</xdr:row>
      <xdr:rowOff>0</xdr:rowOff>
    </xdr:from>
    <xdr:to>
      <xdr:col>3</xdr:col>
      <xdr:colOff>2428875</xdr:colOff>
      <xdr:row>108</xdr:row>
      <xdr:rowOff>0</xdr:rowOff>
    </xdr:to>
    <xdr:sp>
      <xdr:nvSpPr>
        <xdr:cNvPr id="16" name="Rectangle 23"/>
        <xdr:cNvSpPr>
          <a:spLocks/>
        </xdr:cNvSpPr>
      </xdr:nvSpPr>
      <xdr:spPr>
        <a:xfrm>
          <a:off x="47625" y="34928175"/>
          <a:ext cx="4191000" cy="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5 - 2016
</a:t>
          </a:r>
          <a:r>
            <a:rPr lang="en-US" cap="none" sz="3000" b="1" i="0" u="none" baseline="0">
              <a:solidFill>
                <a:srgbClr val="FFFFFF"/>
              </a:solidFill>
            </a:rPr>
            <a:t>
</a:t>
          </a:r>
          <a:r>
            <a:rPr lang="en-US" cap="none" sz="3000" b="0" i="0" u="none" baseline="0">
              <a:solidFill>
                <a:srgbClr val="FFFFFF"/>
              </a:solidFill>
            </a:rPr>
            <a:t>
</a:t>
          </a:r>
        </a:p>
      </xdr:txBody>
    </xdr:sp>
    <xdr:clientData/>
  </xdr:twoCellAnchor>
  <xdr:twoCellAnchor>
    <xdr:from>
      <xdr:col>0</xdr:col>
      <xdr:colOff>47625</xdr:colOff>
      <xdr:row>108</xdr:row>
      <xdr:rowOff>0</xdr:rowOff>
    </xdr:from>
    <xdr:to>
      <xdr:col>3</xdr:col>
      <xdr:colOff>2428875</xdr:colOff>
      <xdr:row>108</xdr:row>
      <xdr:rowOff>0</xdr:rowOff>
    </xdr:to>
    <xdr:sp>
      <xdr:nvSpPr>
        <xdr:cNvPr id="17" name="Rectangle 24"/>
        <xdr:cNvSpPr>
          <a:spLocks/>
        </xdr:cNvSpPr>
      </xdr:nvSpPr>
      <xdr:spPr>
        <a:xfrm>
          <a:off x="47625" y="34928175"/>
          <a:ext cx="4191000" cy="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4 - 2016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5</xdr:col>
      <xdr:colOff>19050</xdr:colOff>
      <xdr:row>12</xdr:row>
      <xdr:rowOff>0</xdr:rowOff>
    </xdr:to>
    <xdr:sp>
      <xdr:nvSpPr>
        <xdr:cNvPr id="1" name="Rectangle 1"/>
        <xdr:cNvSpPr>
          <a:spLocks/>
        </xdr:cNvSpPr>
      </xdr:nvSpPr>
      <xdr:spPr>
        <a:xfrm>
          <a:off x="0" y="47625"/>
          <a:ext cx="7591425" cy="4200525"/>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FFFF00"/>
              </a:solidFill>
            </a:rPr>
            <a:t>QUẢN LÝ </a:t>
          </a:r>
          <a:r>
            <a:rPr lang="en-US" cap="none" sz="3000" b="0" i="0" u="none" baseline="0">
              <a:solidFill>
                <a:srgbClr val="FFFF00"/>
              </a:solidFill>
            </a:rPr>
            <a:t>
</a:t>
          </a:r>
          <a:r>
            <a:rPr lang="en-US" cap="none" sz="3000" b="1" i="0" u="none" baseline="0">
              <a:solidFill>
                <a:srgbClr val="FFFF00"/>
              </a:solidFill>
            </a:rPr>
            <a:t>CÁC</a:t>
          </a:r>
          <a:r>
            <a:rPr lang="en-US" cap="none" sz="3000" b="1" i="0" u="none" baseline="0">
              <a:solidFill>
                <a:srgbClr val="FFFF00"/>
              </a:solidFill>
            </a:rPr>
            <a:t> KHOẢN THU CHI</a:t>
          </a:r>
          <a:r>
            <a:rPr lang="en-US" cap="none" sz="3000" b="0" i="0" u="none" baseline="0">
              <a:solidFill>
                <a:srgbClr val="FFFF00"/>
              </a:solidFill>
            </a:rPr>
            <a:t>
</a:t>
          </a:r>
          <a:r>
            <a:rPr lang="en-US" cap="none" sz="3000" b="1" i="0" u="none" baseline="0">
              <a:solidFill>
                <a:srgbClr val="FFFF00"/>
              </a:solidFill>
            </a:rPr>
            <a:t>Tháng 1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5</xdr:col>
      <xdr:colOff>28575</xdr:colOff>
      <xdr:row>12</xdr:row>
      <xdr:rowOff>66675</xdr:rowOff>
    </xdr:to>
    <xdr:sp>
      <xdr:nvSpPr>
        <xdr:cNvPr id="1" name="Rectangle 1"/>
        <xdr:cNvSpPr>
          <a:spLocks/>
        </xdr:cNvSpPr>
      </xdr:nvSpPr>
      <xdr:spPr>
        <a:xfrm>
          <a:off x="0" y="47625"/>
          <a:ext cx="7600950" cy="426720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FFFF00"/>
              </a:solidFill>
            </a:rPr>
            <a:t>QUẢN LÝ </a:t>
          </a:r>
          <a:r>
            <a:rPr lang="en-US" cap="none" sz="3000" b="0" i="0" u="none" baseline="0">
              <a:solidFill>
                <a:srgbClr val="FFFF00"/>
              </a:solidFill>
            </a:rPr>
            <a:t>
</a:t>
          </a:r>
          <a:r>
            <a:rPr lang="en-US" cap="none" sz="3000" b="1" i="0" u="none" baseline="0">
              <a:solidFill>
                <a:srgbClr val="FFFF00"/>
              </a:solidFill>
            </a:rPr>
            <a:t>CÁC</a:t>
          </a:r>
          <a:r>
            <a:rPr lang="en-US" cap="none" sz="3000" b="1" i="0" u="none" baseline="0">
              <a:solidFill>
                <a:srgbClr val="FFFF00"/>
              </a:solidFill>
            </a:rPr>
            <a:t> KHOẢN THU CHI</a:t>
          </a:r>
          <a:r>
            <a:rPr lang="en-US" cap="none" sz="3000" b="0" i="0" u="none" baseline="0">
              <a:solidFill>
                <a:srgbClr val="FFFF00"/>
              </a:solidFill>
            </a:rPr>
            <a:t>
</a:t>
          </a:r>
          <a:r>
            <a:rPr lang="en-US" cap="none" sz="3000" b="1" i="0" u="none" baseline="0">
              <a:solidFill>
                <a:srgbClr val="FFFF00"/>
              </a:solidFill>
            </a:rPr>
            <a:t>Tháng 2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4</xdr:col>
      <xdr:colOff>2638425</xdr:colOff>
      <xdr:row>12</xdr:row>
      <xdr:rowOff>28575</xdr:rowOff>
    </xdr:to>
    <xdr:sp>
      <xdr:nvSpPr>
        <xdr:cNvPr id="1" name="Rectangle 1"/>
        <xdr:cNvSpPr>
          <a:spLocks/>
        </xdr:cNvSpPr>
      </xdr:nvSpPr>
      <xdr:spPr>
        <a:xfrm>
          <a:off x="0" y="47625"/>
          <a:ext cx="7524750" cy="422910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FFFF00"/>
              </a:solidFill>
            </a:rPr>
            <a:t>QUẢN LÝ </a:t>
          </a:r>
          <a:r>
            <a:rPr lang="en-US" cap="none" sz="3000" b="0" i="0" u="none" baseline="0">
              <a:solidFill>
                <a:srgbClr val="FFFF00"/>
              </a:solidFill>
            </a:rPr>
            <a:t>
</a:t>
          </a:r>
          <a:r>
            <a:rPr lang="en-US" cap="none" sz="3000" b="1" i="0" u="none" baseline="0">
              <a:solidFill>
                <a:srgbClr val="FFFF00"/>
              </a:solidFill>
            </a:rPr>
            <a:t>CÁC</a:t>
          </a:r>
          <a:r>
            <a:rPr lang="en-US" cap="none" sz="3000" b="1" i="0" u="none" baseline="0">
              <a:solidFill>
                <a:srgbClr val="FFFF00"/>
              </a:solidFill>
            </a:rPr>
            <a:t> KHOẢN THU CHI</a:t>
          </a:r>
          <a:r>
            <a:rPr lang="en-US" cap="none" sz="3000" b="0" i="0" u="none" baseline="0">
              <a:solidFill>
                <a:srgbClr val="FFFF00"/>
              </a:solidFill>
            </a:rPr>
            <a:t>
</a:t>
          </a:r>
          <a:r>
            <a:rPr lang="en-US" cap="none" sz="3000" b="1" i="0" u="none" baseline="0">
              <a:solidFill>
                <a:srgbClr val="FFFF00"/>
              </a:solidFill>
            </a:rPr>
            <a:t>Tháng 3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5</xdr:col>
      <xdr:colOff>38100</xdr:colOff>
      <xdr:row>12</xdr:row>
      <xdr:rowOff>28575</xdr:rowOff>
    </xdr:to>
    <xdr:sp>
      <xdr:nvSpPr>
        <xdr:cNvPr id="1" name="Rectangle 1"/>
        <xdr:cNvSpPr>
          <a:spLocks/>
        </xdr:cNvSpPr>
      </xdr:nvSpPr>
      <xdr:spPr>
        <a:xfrm>
          <a:off x="0" y="47625"/>
          <a:ext cx="7610475" cy="422910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FFFF00"/>
              </a:solidFill>
            </a:rPr>
            <a:t>QUẢN LÝ </a:t>
          </a:r>
          <a:r>
            <a:rPr lang="en-US" cap="none" sz="3000" b="0" i="0" u="none" baseline="0">
              <a:solidFill>
                <a:srgbClr val="FFFF00"/>
              </a:solidFill>
            </a:rPr>
            <a:t>
</a:t>
          </a:r>
          <a:r>
            <a:rPr lang="en-US" cap="none" sz="3000" b="1" i="0" u="none" baseline="0">
              <a:solidFill>
                <a:srgbClr val="FFFF00"/>
              </a:solidFill>
            </a:rPr>
            <a:t>CÁC</a:t>
          </a:r>
          <a:r>
            <a:rPr lang="en-US" cap="none" sz="3000" b="1" i="0" u="none" baseline="0">
              <a:solidFill>
                <a:srgbClr val="FFFF00"/>
              </a:solidFill>
            </a:rPr>
            <a:t> KHOẢN THU CHI</a:t>
          </a:r>
          <a:r>
            <a:rPr lang="en-US" cap="none" sz="3000" b="0" i="0" u="none" baseline="0">
              <a:solidFill>
                <a:srgbClr val="FFFF00"/>
              </a:solidFill>
            </a:rPr>
            <a:t>
</a:t>
          </a:r>
          <a:r>
            <a:rPr lang="en-US" cap="none" sz="3000" b="1" i="0" u="none" baseline="0">
              <a:solidFill>
                <a:srgbClr val="FFFF00"/>
              </a:solidFill>
            </a:rPr>
            <a:t>Tháng 4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4</xdr:col>
      <xdr:colOff>2667000</xdr:colOff>
      <xdr:row>12</xdr:row>
      <xdr:rowOff>38100</xdr:rowOff>
    </xdr:to>
    <xdr:sp>
      <xdr:nvSpPr>
        <xdr:cNvPr id="1" name="Rectangle 1"/>
        <xdr:cNvSpPr>
          <a:spLocks/>
        </xdr:cNvSpPr>
      </xdr:nvSpPr>
      <xdr:spPr>
        <a:xfrm>
          <a:off x="0" y="47625"/>
          <a:ext cx="7553325" cy="4238625"/>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FFFF00"/>
              </a:solidFill>
            </a:rPr>
            <a:t>QUẢN LÝ </a:t>
          </a:r>
          <a:r>
            <a:rPr lang="en-US" cap="none" sz="3000" b="0" i="0" u="none" baseline="0">
              <a:solidFill>
                <a:srgbClr val="FFFF00"/>
              </a:solidFill>
            </a:rPr>
            <a:t>
</a:t>
          </a:r>
          <a:r>
            <a:rPr lang="en-US" cap="none" sz="3000" b="1" i="0" u="none" baseline="0">
              <a:solidFill>
                <a:srgbClr val="FFFF00"/>
              </a:solidFill>
            </a:rPr>
            <a:t>CÁC</a:t>
          </a:r>
          <a:r>
            <a:rPr lang="en-US" cap="none" sz="3000" b="1" i="0" u="none" baseline="0">
              <a:solidFill>
                <a:srgbClr val="FFFF00"/>
              </a:solidFill>
            </a:rPr>
            <a:t> KHOẢN THU CHI</a:t>
          </a:r>
          <a:r>
            <a:rPr lang="en-US" cap="none" sz="3000" b="0" i="0" u="none" baseline="0">
              <a:solidFill>
                <a:srgbClr val="FFFF00"/>
              </a:solidFill>
            </a:rPr>
            <a:t>
</a:t>
          </a:r>
          <a:r>
            <a:rPr lang="en-US" cap="none" sz="3000" b="1" i="0" u="none" baseline="0">
              <a:solidFill>
                <a:srgbClr val="FFFF00"/>
              </a:solidFill>
            </a:rPr>
            <a:t>Tháng 5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2238375</xdr:colOff>
      <xdr:row>10</xdr:row>
      <xdr:rowOff>371475</xdr:rowOff>
    </xdr:to>
    <xdr:sp>
      <xdr:nvSpPr>
        <xdr:cNvPr id="1" name="Rectangle 3"/>
        <xdr:cNvSpPr>
          <a:spLocks/>
        </xdr:cNvSpPr>
      </xdr:nvSpPr>
      <xdr:spPr>
        <a:xfrm>
          <a:off x="0" y="0"/>
          <a:ext cx="4438650" cy="3476625"/>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6 - 2015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xdr:col>
      <xdr:colOff>2305050</xdr:colOff>
      <xdr:row>10</xdr:row>
      <xdr:rowOff>419100</xdr:rowOff>
    </xdr:to>
    <xdr:sp>
      <xdr:nvSpPr>
        <xdr:cNvPr id="1" name="Rectangle 1"/>
        <xdr:cNvSpPr>
          <a:spLocks/>
        </xdr:cNvSpPr>
      </xdr:nvSpPr>
      <xdr:spPr>
        <a:xfrm>
          <a:off x="47625" y="0"/>
          <a:ext cx="4457700" cy="3400425"/>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7 - 2015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xdr:col>
      <xdr:colOff>2238375</xdr:colOff>
      <xdr:row>10</xdr:row>
      <xdr:rowOff>304800</xdr:rowOff>
    </xdr:to>
    <xdr:sp>
      <xdr:nvSpPr>
        <xdr:cNvPr id="1" name="Rectangle 1"/>
        <xdr:cNvSpPr>
          <a:spLocks/>
        </xdr:cNvSpPr>
      </xdr:nvSpPr>
      <xdr:spPr>
        <a:xfrm>
          <a:off x="47625" y="0"/>
          <a:ext cx="4391025" cy="3333750"/>
        </a:xfrm>
        <a:prstGeom prst="rect">
          <a:avLst/>
        </a:prstGeom>
        <a:solidFill>
          <a:srgbClr val="B3A2C7"/>
        </a:solidFill>
        <a:ln w="25400" cmpd="sng">
          <a:solidFill>
            <a:srgbClr val="385D8A"/>
          </a:solidFill>
          <a:headEnd type="none"/>
          <a:tailEnd type="none"/>
        </a:ln>
      </xdr:spPr>
      <xdr:txBody>
        <a:bodyPr vertOverflow="clip" wrap="square" anchor="ctr"/>
        <a:p>
          <a:pPr algn="l">
            <a:defRPr/>
          </a:pPr>
          <a:r>
            <a:rPr lang="en-US" cap="none" sz="3000" b="1" i="0" u="none" baseline="0">
              <a:solidFill>
                <a:srgbClr val="000000"/>
              </a:solidFill>
            </a:rPr>
            <a:t>QUẢN LÝ 
</a:t>
          </a:r>
          <a:r>
            <a:rPr lang="en-US" cap="none" sz="3000" b="1" i="0" u="none" baseline="0">
              <a:solidFill>
                <a:srgbClr val="000000"/>
              </a:solidFill>
            </a:rPr>
            <a:t>CÁC KHOẢN THU CHI
</a:t>
          </a:r>
          <a:r>
            <a:rPr lang="en-US" cap="none" sz="3000" b="1" i="0" u="none" baseline="0">
              <a:solidFill>
                <a:srgbClr val="000000"/>
              </a:solidFill>
            </a:rPr>
            <a:t>Tháng 8 - 2015
</a:t>
          </a:r>
          <a:r>
            <a:rPr lang="en-US" cap="none" sz="3000" b="1" i="0" u="none" baseline="0">
              <a:solidFill>
                <a:srgbClr val="FFFFFF"/>
              </a:solidFill>
            </a:rPr>
            <a:t>
</a:t>
          </a:r>
          <a:r>
            <a:rPr lang="en-US" cap="none" sz="30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124"/>
  <sheetViews>
    <sheetView zoomScale="40" zoomScaleNormal="40" zoomScalePageLayoutView="0" workbookViewId="0" topLeftCell="A1">
      <pane ySplit="14" topLeftCell="A15" activePane="bottomLeft" state="frozen"/>
      <selection pane="topLeft" activeCell="A1" sqref="A1"/>
      <selection pane="bottomLeft" activeCell="O18" sqref="O18"/>
    </sheetView>
  </sheetViews>
  <sheetFormatPr defaultColWidth="9.140625" defaultRowHeight="12.75"/>
  <cols>
    <col min="1" max="2" width="9.140625" style="6" customWidth="1"/>
    <col min="3" max="3" width="14.7109375" style="5" customWidth="1"/>
    <col min="4" max="5" width="40.28125" style="3" customWidth="1"/>
    <col min="6" max="6" width="36.00390625" style="2" customWidth="1"/>
    <col min="7" max="7" width="28.8515625" style="4" customWidth="1"/>
    <col min="8" max="8" width="32.140625" style="1" customWidth="1"/>
    <col min="9" max="9" width="41.7109375" style="1" customWidth="1"/>
    <col min="10" max="10" width="40.7109375" style="1" customWidth="1"/>
    <col min="11" max="11" width="29.7109375" style="1" customWidth="1"/>
    <col min="12" max="13" width="9.140625" style="6" customWidth="1"/>
    <col min="14" max="14" width="51.7109375" style="6" customWidth="1"/>
    <col min="15" max="15" width="50.57421875" style="6" customWidth="1"/>
    <col min="16" max="16384" width="9.140625" style="6" customWidth="1"/>
  </cols>
  <sheetData>
    <row r="1" spans="3:11" s="7" customFormat="1" ht="16.5" customHeight="1">
      <c r="C1" s="8"/>
      <c r="D1" s="10"/>
      <c r="E1" s="10"/>
      <c r="F1" s="223" t="s">
        <v>2</v>
      </c>
      <c r="G1" s="223"/>
      <c r="H1" s="223"/>
      <c r="I1" s="223"/>
      <c r="J1" s="38"/>
      <c r="K1" s="217"/>
    </row>
    <row r="2" spans="3:11" s="7" customFormat="1" ht="17.25" customHeight="1">
      <c r="C2" s="9"/>
      <c r="D2" s="11"/>
      <c r="E2" s="11"/>
      <c r="F2" s="223"/>
      <c r="G2" s="223"/>
      <c r="H2" s="223"/>
      <c r="I2" s="223"/>
      <c r="J2" s="38"/>
      <c r="K2" s="217"/>
    </row>
    <row r="3" spans="3:11" s="7" customFormat="1" ht="54" customHeight="1">
      <c r="C3" s="9"/>
      <c r="D3" s="11"/>
      <c r="E3" s="11"/>
      <c r="F3" s="221" t="s">
        <v>17</v>
      </c>
      <c r="G3" s="222"/>
      <c r="H3" s="33" t="s">
        <v>18</v>
      </c>
      <c r="I3" s="33" t="s">
        <v>19</v>
      </c>
      <c r="J3" s="39"/>
      <c r="K3" s="30"/>
    </row>
    <row r="4" spans="3:11" s="7" customFormat="1" ht="36" customHeight="1">
      <c r="C4" s="9"/>
      <c r="D4" s="12"/>
      <c r="E4" s="12"/>
      <c r="F4" s="224" t="s">
        <v>26</v>
      </c>
      <c r="G4" s="224"/>
      <c r="H4" s="28" t="s">
        <v>27</v>
      </c>
      <c r="I4" s="28" t="s">
        <v>0</v>
      </c>
      <c r="J4" s="40"/>
      <c r="K4" s="31"/>
    </row>
    <row r="5" spans="3:11" s="7" customFormat="1" ht="36" customHeight="1">
      <c r="C5" s="9"/>
      <c r="D5" s="12"/>
      <c r="E5" s="12"/>
      <c r="F5" s="234">
        <f>G6+G7+G8+G9+G10+G11+G12</f>
        <v>0</v>
      </c>
      <c r="G5" s="224"/>
      <c r="H5" s="37">
        <f>H7+H8+H9+H10+H11+H12</f>
        <v>0</v>
      </c>
      <c r="I5" s="37">
        <f>F5-H5</f>
        <v>0</v>
      </c>
      <c r="J5" s="40"/>
      <c r="K5" s="31"/>
    </row>
    <row r="6" spans="3:11" s="7" customFormat="1" ht="42" customHeight="1">
      <c r="C6" s="9"/>
      <c r="D6" s="12"/>
      <c r="E6" s="12"/>
      <c r="F6" s="35" t="s">
        <v>20</v>
      </c>
      <c r="G6" s="36">
        <f>H15</f>
        <v>0</v>
      </c>
      <c r="H6" s="28"/>
      <c r="I6" s="28"/>
      <c r="J6" s="40"/>
      <c r="K6" s="31"/>
    </row>
    <row r="7" spans="3:11" s="7" customFormat="1" ht="42.75" customHeight="1">
      <c r="C7" s="13"/>
      <c r="D7" s="12"/>
      <c r="E7" s="12"/>
      <c r="F7" s="34" t="s">
        <v>21</v>
      </c>
      <c r="G7" s="29">
        <f>SUMIF(I22:I209,F7,F22:F209)</f>
        <v>0</v>
      </c>
      <c r="H7" s="29">
        <f>SUMIF(I22:I209,F7,G22:G209)</f>
        <v>0</v>
      </c>
      <c r="I7" s="29">
        <f aca="true" t="shared" si="0" ref="I7:I12">G7-H7</f>
        <v>0</v>
      </c>
      <c r="J7" s="41"/>
      <c r="K7" s="32"/>
    </row>
    <row r="8" spans="3:11" s="7" customFormat="1" ht="52.5" customHeight="1">
      <c r="C8" s="13"/>
      <c r="D8" s="12"/>
      <c r="E8" s="12"/>
      <c r="F8" s="34" t="s">
        <v>22</v>
      </c>
      <c r="G8" s="29">
        <f>SUMIF(I22:I209,F8,F22:F209)</f>
        <v>0</v>
      </c>
      <c r="H8" s="29">
        <f>SUMIF(I22:I209,F8,G22:G209)</f>
        <v>0</v>
      </c>
      <c r="I8" s="29">
        <f t="shared" si="0"/>
        <v>0</v>
      </c>
      <c r="J8" s="41"/>
      <c r="K8" s="32"/>
    </row>
    <row r="9" spans="3:11" s="7" customFormat="1" ht="52.5" customHeight="1">
      <c r="C9" s="13"/>
      <c r="D9" s="12"/>
      <c r="E9" s="12"/>
      <c r="F9" s="34" t="s">
        <v>23</v>
      </c>
      <c r="G9" s="29">
        <f>SUMIF(I22:I209,F9,F22:F209)</f>
        <v>0</v>
      </c>
      <c r="H9" s="29">
        <f>SUMIF(I22:I209,F9,G22:G209)</f>
        <v>0</v>
      </c>
      <c r="I9" s="29">
        <f t="shared" si="0"/>
        <v>0</v>
      </c>
      <c r="J9" s="41"/>
      <c r="K9" s="32"/>
    </row>
    <row r="10" spans="3:11" s="7" customFormat="1" ht="60" customHeight="1">
      <c r="C10" s="13"/>
      <c r="D10" s="12"/>
      <c r="E10" s="12"/>
      <c r="F10" s="34" t="s">
        <v>24</v>
      </c>
      <c r="G10" s="29">
        <f>SUMIF(I22:I209,F10,F22:F209)</f>
        <v>0</v>
      </c>
      <c r="H10" s="29">
        <f>SUMIF(I22:I209,F10,G22:G209)</f>
        <v>0</v>
      </c>
      <c r="I10" s="29">
        <f t="shared" si="0"/>
        <v>0</v>
      </c>
      <c r="J10" s="41"/>
      <c r="K10" s="32"/>
    </row>
    <row r="11" spans="3:11" s="7" customFormat="1" ht="62.25" customHeight="1">
      <c r="C11" s="13"/>
      <c r="D11" s="12"/>
      <c r="E11" s="12"/>
      <c r="F11" s="34" t="s">
        <v>25</v>
      </c>
      <c r="G11" s="29">
        <f>SUMIF(I22:I209,F11,F22:F209)</f>
        <v>0</v>
      </c>
      <c r="H11" s="29">
        <f>SUMIF(I22:I209,F11,G22:G209)</f>
        <v>0</v>
      </c>
      <c r="I11" s="29">
        <f t="shared" si="0"/>
        <v>0</v>
      </c>
      <c r="J11" s="41"/>
      <c r="K11" s="32"/>
    </row>
    <row r="12" spans="3:11" s="7" customFormat="1" ht="57">
      <c r="C12" s="13"/>
      <c r="D12" s="12"/>
      <c r="E12" s="12"/>
      <c r="F12" s="57" t="s">
        <v>34</v>
      </c>
      <c r="G12" s="29">
        <f>SUMIF(I22:I209,F12,F22:F209)</f>
        <v>0</v>
      </c>
      <c r="H12" s="29">
        <f>SUMIF(I22:I209,F12,G22:G209)</f>
        <v>0</v>
      </c>
      <c r="I12" s="29">
        <f t="shared" si="0"/>
        <v>0</v>
      </c>
      <c r="J12" s="41"/>
      <c r="K12" s="32"/>
    </row>
    <row r="13" spans="1:15" s="7" customFormat="1" ht="62.25" customHeight="1">
      <c r="A13" s="232" t="s">
        <v>11</v>
      </c>
      <c r="B13" s="233"/>
      <c r="C13" s="228" t="s">
        <v>1</v>
      </c>
      <c r="D13" s="220" t="s">
        <v>3</v>
      </c>
      <c r="E13" s="220" t="s">
        <v>4</v>
      </c>
      <c r="F13" s="220" t="s">
        <v>5</v>
      </c>
      <c r="G13" s="230" t="s">
        <v>6</v>
      </c>
      <c r="H13" s="220" t="s">
        <v>13</v>
      </c>
      <c r="I13" s="225" t="s">
        <v>15</v>
      </c>
      <c r="J13" s="227" t="s">
        <v>16</v>
      </c>
      <c r="K13" s="218" t="s">
        <v>14</v>
      </c>
      <c r="N13" s="18"/>
      <c r="O13" s="18"/>
    </row>
    <row r="14" spans="1:15" s="7" customFormat="1" ht="62.25" customHeight="1">
      <c r="A14" s="21" t="s">
        <v>5</v>
      </c>
      <c r="B14" s="21" t="s">
        <v>6</v>
      </c>
      <c r="C14" s="229"/>
      <c r="D14" s="219"/>
      <c r="E14" s="219"/>
      <c r="F14" s="219"/>
      <c r="G14" s="231"/>
      <c r="H14" s="219"/>
      <c r="I14" s="226"/>
      <c r="J14" s="219"/>
      <c r="K14" s="219"/>
      <c r="N14" s="18"/>
      <c r="O14" s="19"/>
    </row>
    <row r="15" spans="1:15" s="7" customFormat="1" ht="62.25" customHeight="1">
      <c r="A15" s="25"/>
      <c r="B15" s="25"/>
      <c r="C15" s="22"/>
      <c r="D15" s="214" t="s">
        <v>12</v>
      </c>
      <c r="E15" s="23" t="s">
        <v>35</v>
      </c>
      <c r="F15" s="23"/>
      <c r="G15" s="24"/>
      <c r="H15" s="27"/>
      <c r="I15" s="23"/>
      <c r="J15" s="23"/>
      <c r="K15" s="23"/>
      <c r="N15" s="18"/>
      <c r="O15" s="19"/>
    </row>
    <row r="16" spans="1:15" s="7" customFormat="1" ht="18.75">
      <c r="A16" s="25"/>
      <c r="B16" s="25"/>
      <c r="C16" s="22"/>
      <c r="D16" s="215"/>
      <c r="E16" s="34" t="s">
        <v>21</v>
      </c>
      <c r="F16" s="24"/>
      <c r="G16" s="24"/>
      <c r="H16" s="51"/>
      <c r="I16" s="23"/>
      <c r="J16" s="23"/>
      <c r="K16" s="23"/>
      <c r="N16" s="19"/>
      <c r="O16" s="19"/>
    </row>
    <row r="17" spans="1:15" s="7" customFormat="1" ht="18.75">
      <c r="A17" s="25"/>
      <c r="B17" s="25"/>
      <c r="C17" s="22"/>
      <c r="D17" s="215"/>
      <c r="E17" s="34" t="s">
        <v>22</v>
      </c>
      <c r="F17" s="24"/>
      <c r="G17" s="24"/>
      <c r="H17" s="51"/>
      <c r="I17" s="23"/>
      <c r="J17" s="23"/>
      <c r="K17" s="23"/>
      <c r="N17" s="19"/>
      <c r="O17" s="19"/>
    </row>
    <row r="18" spans="1:15" s="7" customFormat="1" ht="18.75">
      <c r="A18" s="25"/>
      <c r="B18" s="25"/>
      <c r="C18" s="22"/>
      <c r="D18" s="215"/>
      <c r="E18" s="34" t="s">
        <v>23</v>
      </c>
      <c r="F18" s="24"/>
      <c r="G18" s="24"/>
      <c r="H18" s="51"/>
      <c r="I18" s="23"/>
      <c r="J18" s="23"/>
      <c r="K18" s="23"/>
      <c r="N18" s="19"/>
      <c r="O18" s="19"/>
    </row>
    <row r="19" spans="1:15" s="7" customFormat="1" ht="38.25">
      <c r="A19" s="25"/>
      <c r="B19" s="25"/>
      <c r="C19" s="22"/>
      <c r="D19" s="215"/>
      <c r="E19" s="34" t="s">
        <v>24</v>
      </c>
      <c r="F19" s="24"/>
      <c r="G19" s="24"/>
      <c r="H19" s="51"/>
      <c r="I19" s="23"/>
      <c r="J19" s="23"/>
      <c r="K19" s="23"/>
      <c r="N19" s="19"/>
      <c r="O19" s="19"/>
    </row>
    <row r="20" spans="1:15" s="7" customFormat="1" ht="38.25">
      <c r="A20" s="25"/>
      <c r="B20" s="25"/>
      <c r="C20" s="22"/>
      <c r="D20" s="215"/>
      <c r="E20" s="34" t="s">
        <v>25</v>
      </c>
      <c r="F20" s="24"/>
      <c r="G20" s="24"/>
      <c r="H20" s="51"/>
      <c r="I20" s="23"/>
      <c r="J20" s="23"/>
      <c r="K20" s="23"/>
      <c r="N20" s="19"/>
      <c r="O20" s="19"/>
    </row>
    <row r="21" spans="1:15" s="7" customFormat="1" ht="57">
      <c r="A21" s="25"/>
      <c r="B21" s="25"/>
      <c r="C21" s="22"/>
      <c r="D21" s="216"/>
      <c r="E21" s="57" t="s">
        <v>34</v>
      </c>
      <c r="F21" s="24"/>
      <c r="G21" s="24"/>
      <c r="H21" s="51"/>
      <c r="I21" s="23"/>
      <c r="J21" s="23"/>
      <c r="K21" s="23"/>
      <c r="N21" s="19"/>
      <c r="O21" s="19"/>
    </row>
    <row r="22" spans="1:15" s="16" customFormat="1" ht="50.25" customHeight="1">
      <c r="A22" s="26"/>
      <c r="B22" s="26"/>
      <c r="C22" s="14"/>
      <c r="D22" s="15" t="s">
        <v>7</v>
      </c>
      <c r="E22" s="15" t="s">
        <v>8</v>
      </c>
      <c r="F22" s="17">
        <v>70000</v>
      </c>
      <c r="G22" s="17">
        <v>9000</v>
      </c>
      <c r="H22" s="27"/>
      <c r="I22" s="58"/>
      <c r="J22" s="15"/>
      <c r="K22" s="15"/>
      <c r="N22" s="18"/>
      <c r="O22" s="20"/>
    </row>
    <row r="23" spans="1:15" s="16" customFormat="1" ht="50.25" customHeight="1">
      <c r="A23" s="26"/>
      <c r="B23" s="26"/>
      <c r="C23" s="14"/>
      <c r="D23" s="15" t="s">
        <v>9</v>
      </c>
      <c r="E23" s="15" t="s">
        <v>8</v>
      </c>
      <c r="F23" s="17">
        <v>60000</v>
      </c>
      <c r="G23" s="17">
        <v>930000</v>
      </c>
      <c r="H23" s="27"/>
      <c r="I23" s="58"/>
      <c r="J23" s="15"/>
      <c r="K23" s="15"/>
      <c r="N23" s="18"/>
      <c r="O23" s="20"/>
    </row>
    <row r="24" spans="1:15" s="16" customFormat="1" ht="50.25" customHeight="1">
      <c r="A24" s="26"/>
      <c r="B24" s="26"/>
      <c r="C24" s="14"/>
      <c r="D24" s="15" t="s">
        <v>10</v>
      </c>
      <c r="E24" s="15" t="s">
        <v>8</v>
      </c>
      <c r="F24" s="17">
        <v>20000</v>
      </c>
      <c r="G24" s="17">
        <v>30000</v>
      </c>
      <c r="H24" s="27"/>
      <c r="I24" s="58"/>
      <c r="J24" s="15"/>
      <c r="K24" s="15"/>
      <c r="N24" s="18"/>
      <c r="O24" s="20"/>
    </row>
    <row r="25" spans="1:15" s="16" customFormat="1" ht="50.25" customHeight="1">
      <c r="A25" s="26"/>
      <c r="B25" s="26"/>
      <c r="C25" s="14"/>
      <c r="D25" s="15"/>
      <c r="E25" s="15"/>
      <c r="F25" s="17">
        <v>8458</v>
      </c>
      <c r="G25" s="17">
        <v>56457</v>
      </c>
      <c r="H25" s="27"/>
      <c r="I25" s="58"/>
      <c r="J25" s="15"/>
      <c r="K25" s="15"/>
      <c r="N25" s="18"/>
      <c r="O25" s="20"/>
    </row>
    <row r="26" spans="1:15" s="16" customFormat="1" ht="50.25" customHeight="1">
      <c r="A26" s="26"/>
      <c r="B26" s="26"/>
      <c r="C26" s="14"/>
      <c r="D26" s="15"/>
      <c r="E26" s="15"/>
      <c r="F26" s="17">
        <v>4484</v>
      </c>
      <c r="G26" s="17">
        <v>7457</v>
      </c>
      <c r="H26" s="27"/>
      <c r="I26" s="58"/>
      <c r="J26" s="15"/>
      <c r="K26" s="15"/>
      <c r="N26" s="18"/>
      <c r="O26" s="20"/>
    </row>
    <row r="27" spans="1:11" s="16" customFormat="1" ht="50.25" customHeight="1">
      <c r="A27" s="26"/>
      <c r="B27" s="26"/>
      <c r="C27" s="14"/>
      <c r="D27" s="15"/>
      <c r="E27" s="15"/>
      <c r="F27" s="17"/>
      <c r="G27" s="17"/>
      <c r="H27" s="27"/>
      <c r="I27" s="58"/>
      <c r="J27" s="15"/>
      <c r="K27" s="15"/>
    </row>
    <row r="28" spans="1:11" s="16" customFormat="1" ht="50.25" customHeight="1">
      <c r="A28" s="26"/>
      <c r="B28" s="26"/>
      <c r="C28" s="14"/>
      <c r="D28" s="15"/>
      <c r="E28" s="15"/>
      <c r="F28" s="17"/>
      <c r="G28" s="17"/>
      <c r="H28" s="27"/>
      <c r="I28" s="58"/>
      <c r="J28" s="15"/>
      <c r="K28" s="15"/>
    </row>
    <row r="29" spans="1:11" s="16" customFormat="1" ht="50.25" customHeight="1">
      <c r="A29" s="26"/>
      <c r="B29" s="26"/>
      <c r="C29" s="14"/>
      <c r="D29" s="15"/>
      <c r="E29" s="15"/>
      <c r="F29" s="17"/>
      <c r="G29" s="17"/>
      <c r="H29" s="27"/>
      <c r="I29" s="58"/>
      <c r="J29" s="15"/>
      <c r="K29" s="15"/>
    </row>
    <row r="30" spans="1:11" s="16" customFormat="1" ht="50.25" customHeight="1">
      <c r="A30" s="26"/>
      <c r="B30" s="26"/>
      <c r="C30" s="14"/>
      <c r="D30" s="15"/>
      <c r="E30" s="15"/>
      <c r="F30" s="17"/>
      <c r="G30" s="17"/>
      <c r="H30" s="27"/>
      <c r="I30" s="58"/>
      <c r="J30" s="15"/>
      <c r="K30" s="15"/>
    </row>
    <row r="31" spans="1:11" s="16" customFormat="1" ht="50.25" customHeight="1">
      <c r="A31" s="26"/>
      <c r="B31" s="26"/>
      <c r="C31" s="14"/>
      <c r="D31" s="15"/>
      <c r="E31" s="15"/>
      <c r="F31" s="17"/>
      <c r="G31" s="17"/>
      <c r="H31" s="27"/>
      <c r="I31" s="58"/>
      <c r="J31" s="15"/>
      <c r="K31" s="15"/>
    </row>
    <row r="32" spans="1:11" s="16" customFormat="1" ht="50.25" customHeight="1">
      <c r="A32" s="26"/>
      <c r="B32" s="26"/>
      <c r="C32" s="14"/>
      <c r="D32" s="15"/>
      <c r="E32" s="15"/>
      <c r="F32" s="17"/>
      <c r="G32" s="17"/>
      <c r="H32" s="27"/>
      <c r="I32" s="58"/>
      <c r="J32" s="15"/>
      <c r="K32" s="15"/>
    </row>
    <row r="33" spans="1:11" s="16" customFormat="1" ht="50.25" customHeight="1">
      <c r="A33" s="26"/>
      <c r="B33" s="26"/>
      <c r="C33" s="14"/>
      <c r="D33" s="15"/>
      <c r="E33" s="15"/>
      <c r="F33" s="17"/>
      <c r="G33" s="17"/>
      <c r="H33" s="27"/>
      <c r="I33" s="58"/>
      <c r="J33" s="15"/>
      <c r="K33" s="15"/>
    </row>
    <row r="34" spans="1:11" s="16" customFormat="1" ht="50.25" customHeight="1">
      <c r="A34" s="26"/>
      <c r="B34" s="26"/>
      <c r="C34" s="14"/>
      <c r="D34" s="15"/>
      <c r="E34" s="15"/>
      <c r="F34" s="17"/>
      <c r="G34" s="17"/>
      <c r="H34" s="27"/>
      <c r="I34" s="58"/>
      <c r="J34" s="15"/>
      <c r="K34" s="15"/>
    </row>
    <row r="35" spans="1:11" s="16" customFormat="1" ht="50.25" customHeight="1">
      <c r="A35" s="26"/>
      <c r="B35" s="26"/>
      <c r="C35" s="14"/>
      <c r="D35" s="15"/>
      <c r="E35" s="15"/>
      <c r="F35" s="17"/>
      <c r="G35" s="17"/>
      <c r="H35" s="27"/>
      <c r="I35" s="58"/>
      <c r="J35" s="15"/>
      <c r="K35" s="15"/>
    </row>
    <row r="36" spans="1:11" s="16" customFormat="1" ht="50.25" customHeight="1">
      <c r="A36" s="26"/>
      <c r="B36" s="26"/>
      <c r="C36" s="14"/>
      <c r="D36" s="15"/>
      <c r="E36" s="15"/>
      <c r="F36" s="17"/>
      <c r="G36" s="17"/>
      <c r="H36" s="27"/>
      <c r="I36" s="58"/>
      <c r="J36" s="15"/>
      <c r="K36" s="15"/>
    </row>
    <row r="37" spans="1:11" s="16" customFormat="1" ht="50.25" customHeight="1">
      <c r="A37" s="26"/>
      <c r="B37" s="26"/>
      <c r="C37" s="14"/>
      <c r="D37" s="15"/>
      <c r="E37" s="15"/>
      <c r="F37" s="17"/>
      <c r="G37" s="17"/>
      <c r="H37" s="27"/>
      <c r="I37" s="58"/>
      <c r="J37" s="15"/>
      <c r="K37" s="15"/>
    </row>
    <row r="38" spans="1:11" s="16" customFormat="1" ht="50.25" customHeight="1">
      <c r="A38" s="26"/>
      <c r="B38" s="26"/>
      <c r="C38" s="14"/>
      <c r="D38" s="15"/>
      <c r="E38" s="15"/>
      <c r="F38" s="17"/>
      <c r="G38" s="17"/>
      <c r="H38" s="27"/>
      <c r="I38" s="58"/>
      <c r="J38" s="15"/>
      <c r="K38" s="15"/>
    </row>
    <row r="39" spans="1:11" s="16" customFormat="1" ht="50.25" customHeight="1">
      <c r="A39" s="26"/>
      <c r="B39" s="26"/>
      <c r="C39" s="14"/>
      <c r="D39" s="15"/>
      <c r="E39" s="15"/>
      <c r="F39" s="17"/>
      <c r="G39" s="17"/>
      <c r="H39" s="27"/>
      <c r="I39" s="58"/>
      <c r="J39" s="15"/>
      <c r="K39" s="15"/>
    </row>
    <row r="40" spans="1:11" s="16" customFormat="1" ht="50.25" customHeight="1">
      <c r="A40" s="26"/>
      <c r="B40" s="26"/>
      <c r="C40" s="14"/>
      <c r="D40" s="15"/>
      <c r="E40" s="15"/>
      <c r="F40" s="17"/>
      <c r="G40" s="17"/>
      <c r="H40" s="27"/>
      <c r="I40" s="58"/>
      <c r="J40" s="15"/>
      <c r="K40" s="15"/>
    </row>
    <row r="41" spans="1:11" s="16" customFormat="1" ht="50.25" customHeight="1">
      <c r="A41" s="26"/>
      <c r="B41" s="26"/>
      <c r="C41" s="14"/>
      <c r="D41" s="15"/>
      <c r="E41" s="15"/>
      <c r="F41" s="17"/>
      <c r="G41" s="17"/>
      <c r="H41" s="27"/>
      <c r="I41" s="58"/>
      <c r="J41" s="15"/>
      <c r="K41" s="15"/>
    </row>
    <row r="42" spans="1:11" s="16" customFormat="1" ht="50.25" customHeight="1">
      <c r="A42" s="26"/>
      <c r="B42" s="26"/>
      <c r="C42" s="14"/>
      <c r="D42" s="15"/>
      <c r="E42" s="15"/>
      <c r="F42" s="17"/>
      <c r="G42" s="17"/>
      <c r="H42" s="27"/>
      <c r="I42" s="58"/>
      <c r="J42" s="15"/>
      <c r="K42" s="15"/>
    </row>
    <row r="43" spans="1:11" s="16" customFormat="1" ht="50.25" customHeight="1">
      <c r="A43" s="26"/>
      <c r="B43" s="26"/>
      <c r="C43" s="14"/>
      <c r="D43" s="15"/>
      <c r="E43" s="15"/>
      <c r="F43" s="17"/>
      <c r="G43" s="17"/>
      <c r="H43" s="27"/>
      <c r="I43" s="58"/>
      <c r="J43" s="15"/>
      <c r="K43" s="15"/>
    </row>
    <row r="44" spans="1:11" s="16" customFormat="1" ht="50.25" customHeight="1">
      <c r="A44" s="26"/>
      <c r="B44" s="26"/>
      <c r="C44" s="14"/>
      <c r="D44" s="15"/>
      <c r="E44" s="15"/>
      <c r="F44" s="17"/>
      <c r="G44" s="17"/>
      <c r="H44" s="27"/>
      <c r="I44" s="58"/>
      <c r="J44" s="15"/>
      <c r="K44" s="15"/>
    </row>
    <row r="45" spans="1:11" s="16" customFormat="1" ht="50.25" customHeight="1">
      <c r="A45" s="26"/>
      <c r="B45" s="26"/>
      <c r="C45" s="14"/>
      <c r="D45" s="15"/>
      <c r="E45" s="15"/>
      <c r="F45" s="17"/>
      <c r="G45" s="17"/>
      <c r="H45" s="27"/>
      <c r="I45" s="58"/>
      <c r="J45" s="15"/>
      <c r="K45" s="15"/>
    </row>
    <row r="46" spans="1:11" s="16" customFormat="1" ht="50.25" customHeight="1">
      <c r="A46" s="26"/>
      <c r="B46" s="26"/>
      <c r="C46" s="14"/>
      <c r="D46" s="15"/>
      <c r="E46" s="15"/>
      <c r="F46" s="17"/>
      <c r="G46" s="17"/>
      <c r="H46" s="27"/>
      <c r="I46" s="58"/>
      <c r="J46" s="15"/>
      <c r="K46" s="15"/>
    </row>
    <row r="47" spans="1:11" s="16" customFormat="1" ht="50.25" customHeight="1">
      <c r="A47" s="26"/>
      <c r="B47" s="26"/>
      <c r="C47" s="14"/>
      <c r="D47" s="15"/>
      <c r="E47" s="15"/>
      <c r="F47" s="17"/>
      <c r="G47" s="17"/>
      <c r="H47" s="27"/>
      <c r="I47" s="58"/>
      <c r="J47" s="15"/>
      <c r="K47" s="15"/>
    </row>
    <row r="48" spans="1:11" s="16" customFormat="1" ht="50.25" customHeight="1">
      <c r="A48" s="26"/>
      <c r="B48" s="26"/>
      <c r="C48" s="14"/>
      <c r="D48" s="15"/>
      <c r="E48" s="15"/>
      <c r="F48" s="17"/>
      <c r="G48" s="17"/>
      <c r="H48" s="27"/>
      <c r="I48" s="58"/>
      <c r="J48" s="15"/>
      <c r="K48" s="15"/>
    </row>
    <row r="49" spans="1:11" s="16" customFormat="1" ht="50.25" customHeight="1">
      <c r="A49" s="26"/>
      <c r="B49" s="26"/>
      <c r="C49" s="14"/>
      <c r="D49" s="15"/>
      <c r="E49" s="15"/>
      <c r="F49" s="17"/>
      <c r="G49" s="17"/>
      <c r="H49" s="27"/>
      <c r="I49" s="58"/>
      <c r="J49" s="15"/>
      <c r="K49" s="15"/>
    </row>
    <row r="50" spans="1:11" s="16" customFormat="1" ht="50.25" customHeight="1">
      <c r="A50" s="26"/>
      <c r="B50" s="26"/>
      <c r="C50" s="14"/>
      <c r="D50" s="15"/>
      <c r="E50" s="15"/>
      <c r="F50" s="17"/>
      <c r="G50" s="17"/>
      <c r="H50" s="27"/>
      <c r="I50" s="58"/>
      <c r="J50" s="15"/>
      <c r="K50" s="15"/>
    </row>
    <row r="51" spans="1:11" s="16" customFormat="1" ht="50.25" customHeight="1">
      <c r="A51" s="26"/>
      <c r="B51" s="26"/>
      <c r="C51" s="14"/>
      <c r="D51" s="15"/>
      <c r="E51" s="15"/>
      <c r="F51" s="17"/>
      <c r="G51" s="17"/>
      <c r="H51" s="27"/>
      <c r="I51" s="58"/>
      <c r="J51" s="15"/>
      <c r="K51" s="15"/>
    </row>
    <row r="52" spans="1:11" s="16" customFormat="1" ht="50.25" customHeight="1">
      <c r="A52" s="26"/>
      <c r="B52" s="26"/>
      <c r="C52" s="14"/>
      <c r="D52" s="15"/>
      <c r="E52" s="15"/>
      <c r="F52" s="17"/>
      <c r="G52" s="17"/>
      <c r="H52" s="27"/>
      <c r="I52" s="58"/>
      <c r="J52" s="15"/>
      <c r="K52" s="15"/>
    </row>
    <row r="53" spans="1:11" s="16" customFormat="1" ht="50.25" customHeight="1">
      <c r="A53" s="26"/>
      <c r="B53" s="26"/>
      <c r="C53" s="14"/>
      <c r="D53" s="15"/>
      <c r="E53" s="15"/>
      <c r="F53" s="17"/>
      <c r="G53" s="17"/>
      <c r="H53" s="27"/>
      <c r="I53" s="58"/>
      <c r="J53" s="15"/>
      <c r="K53" s="15"/>
    </row>
    <row r="54" spans="1:11" s="16" customFormat="1" ht="50.25" customHeight="1">
      <c r="A54" s="26"/>
      <c r="B54" s="26"/>
      <c r="C54" s="14"/>
      <c r="D54" s="15"/>
      <c r="E54" s="15"/>
      <c r="F54" s="17"/>
      <c r="G54" s="17"/>
      <c r="H54" s="27"/>
      <c r="I54" s="58"/>
      <c r="J54" s="15"/>
      <c r="K54" s="15"/>
    </row>
    <row r="55" spans="1:11" s="16" customFormat="1" ht="50.25" customHeight="1">
      <c r="A55" s="26"/>
      <c r="B55" s="26"/>
      <c r="C55" s="14"/>
      <c r="D55" s="15"/>
      <c r="E55" s="15"/>
      <c r="F55" s="17"/>
      <c r="G55" s="17"/>
      <c r="H55" s="27"/>
      <c r="I55" s="58"/>
      <c r="J55" s="15"/>
      <c r="K55" s="15"/>
    </row>
    <row r="56" spans="1:11" s="16" customFormat="1" ht="50.25" customHeight="1">
      <c r="A56" s="26"/>
      <c r="B56" s="26"/>
      <c r="C56" s="14"/>
      <c r="D56" s="15"/>
      <c r="E56" s="15"/>
      <c r="F56" s="17"/>
      <c r="G56" s="17"/>
      <c r="H56" s="27"/>
      <c r="I56" s="58"/>
      <c r="J56" s="15"/>
      <c r="K56" s="15"/>
    </row>
    <row r="57" spans="1:11" s="16" customFormat="1" ht="50.25" customHeight="1">
      <c r="A57" s="26"/>
      <c r="B57" s="26"/>
      <c r="C57" s="14"/>
      <c r="D57" s="15"/>
      <c r="E57" s="15"/>
      <c r="F57" s="17"/>
      <c r="G57" s="17"/>
      <c r="H57" s="27"/>
      <c r="I57" s="58"/>
      <c r="J57" s="15"/>
      <c r="K57" s="15"/>
    </row>
    <row r="58" spans="1:11" s="16" customFormat="1" ht="50.25" customHeight="1">
      <c r="A58" s="26"/>
      <c r="B58" s="26"/>
      <c r="C58" s="14"/>
      <c r="D58" s="15"/>
      <c r="E58" s="15"/>
      <c r="F58" s="17"/>
      <c r="G58" s="17"/>
      <c r="H58" s="27"/>
      <c r="I58" s="58"/>
      <c r="J58" s="15"/>
      <c r="K58" s="15"/>
    </row>
    <row r="59" spans="1:11" s="16" customFormat="1" ht="50.25" customHeight="1">
      <c r="A59" s="26"/>
      <c r="B59" s="26"/>
      <c r="C59" s="14"/>
      <c r="D59" s="15"/>
      <c r="E59" s="15"/>
      <c r="F59" s="17"/>
      <c r="G59" s="17"/>
      <c r="H59" s="27"/>
      <c r="I59" s="58"/>
      <c r="J59" s="15"/>
      <c r="K59" s="15"/>
    </row>
    <row r="60" spans="1:11" s="16" customFormat="1" ht="50.25" customHeight="1">
      <c r="A60" s="26"/>
      <c r="B60" s="26"/>
      <c r="C60" s="14"/>
      <c r="D60" s="15"/>
      <c r="E60" s="15"/>
      <c r="F60" s="17"/>
      <c r="G60" s="17"/>
      <c r="H60" s="27"/>
      <c r="I60" s="58"/>
      <c r="J60" s="15"/>
      <c r="K60" s="15"/>
    </row>
    <row r="61" spans="1:11" s="16" customFormat="1" ht="50.25" customHeight="1">
      <c r="A61" s="26"/>
      <c r="B61" s="26"/>
      <c r="C61" s="14"/>
      <c r="D61" s="15"/>
      <c r="E61" s="15"/>
      <c r="F61" s="17"/>
      <c r="G61" s="17"/>
      <c r="H61" s="27"/>
      <c r="I61" s="58"/>
      <c r="J61" s="15"/>
      <c r="K61" s="15"/>
    </row>
    <row r="62" spans="1:11" s="16" customFormat="1" ht="50.25" customHeight="1">
      <c r="A62" s="26"/>
      <c r="B62" s="26"/>
      <c r="C62" s="14"/>
      <c r="D62" s="15"/>
      <c r="E62" s="15"/>
      <c r="F62" s="17"/>
      <c r="G62" s="17"/>
      <c r="H62" s="27"/>
      <c r="I62" s="58"/>
      <c r="J62" s="15"/>
      <c r="K62" s="15"/>
    </row>
    <row r="63" spans="1:11" s="16" customFormat="1" ht="50.25" customHeight="1">
      <c r="A63" s="26"/>
      <c r="B63" s="26"/>
      <c r="C63" s="14"/>
      <c r="D63" s="15"/>
      <c r="E63" s="15"/>
      <c r="F63" s="17"/>
      <c r="G63" s="17"/>
      <c r="H63" s="27"/>
      <c r="I63" s="58"/>
      <c r="J63" s="15"/>
      <c r="K63" s="15"/>
    </row>
    <row r="64" spans="1:11" s="16" customFormat="1" ht="50.25" customHeight="1">
      <c r="A64" s="26"/>
      <c r="B64" s="26"/>
      <c r="C64" s="14"/>
      <c r="D64" s="15"/>
      <c r="E64" s="15"/>
      <c r="F64" s="17"/>
      <c r="G64" s="17"/>
      <c r="H64" s="27"/>
      <c r="I64" s="58"/>
      <c r="J64" s="15"/>
      <c r="K64" s="15"/>
    </row>
    <row r="65" spans="1:11" s="16" customFormat="1" ht="50.25" customHeight="1">
      <c r="A65" s="26"/>
      <c r="B65" s="26"/>
      <c r="C65" s="14"/>
      <c r="D65" s="15"/>
      <c r="E65" s="15"/>
      <c r="F65" s="17"/>
      <c r="G65" s="17"/>
      <c r="H65" s="27"/>
      <c r="I65" s="58"/>
      <c r="J65" s="15"/>
      <c r="K65" s="15"/>
    </row>
    <row r="66" spans="1:11" s="16" customFormat="1" ht="50.25" customHeight="1">
      <c r="A66" s="26"/>
      <c r="B66" s="26"/>
      <c r="C66" s="14"/>
      <c r="D66" s="15"/>
      <c r="E66" s="15"/>
      <c r="F66" s="17"/>
      <c r="G66" s="17"/>
      <c r="H66" s="27"/>
      <c r="I66" s="58"/>
      <c r="J66" s="15"/>
      <c r="K66" s="15"/>
    </row>
    <row r="67" spans="1:11" s="16" customFormat="1" ht="50.25" customHeight="1">
      <c r="A67" s="26"/>
      <c r="B67" s="26"/>
      <c r="C67" s="14"/>
      <c r="D67" s="15"/>
      <c r="E67" s="15"/>
      <c r="F67" s="17"/>
      <c r="G67" s="17"/>
      <c r="H67" s="27"/>
      <c r="I67" s="58"/>
      <c r="J67" s="15"/>
      <c r="K67" s="15"/>
    </row>
    <row r="68" spans="1:11" s="16" customFormat="1" ht="50.25" customHeight="1">
      <c r="A68" s="26"/>
      <c r="B68" s="26"/>
      <c r="C68" s="14"/>
      <c r="D68" s="15"/>
      <c r="E68" s="15"/>
      <c r="F68" s="17"/>
      <c r="G68" s="17"/>
      <c r="H68" s="27"/>
      <c r="I68" s="58"/>
      <c r="J68" s="15"/>
      <c r="K68" s="15"/>
    </row>
    <row r="69" spans="1:11" s="16" customFormat="1" ht="50.25" customHeight="1">
      <c r="A69" s="26"/>
      <c r="B69" s="26"/>
      <c r="C69" s="14"/>
      <c r="D69" s="15"/>
      <c r="E69" s="15"/>
      <c r="F69" s="17"/>
      <c r="G69" s="17"/>
      <c r="H69" s="27"/>
      <c r="I69" s="58"/>
      <c r="J69" s="15"/>
      <c r="K69" s="15"/>
    </row>
    <row r="70" spans="1:11" s="16" customFormat="1" ht="50.25" customHeight="1">
      <c r="A70" s="26"/>
      <c r="B70" s="26"/>
      <c r="C70" s="14"/>
      <c r="D70" s="15"/>
      <c r="E70" s="15"/>
      <c r="F70" s="17"/>
      <c r="G70" s="17"/>
      <c r="H70" s="27"/>
      <c r="I70" s="58"/>
      <c r="J70" s="15"/>
      <c r="K70" s="15"/>
    </row>
    <row r="71" spans="1:11" s="16" customFormat="1" ht="50.25" customHeight="1">
      <c r="A71" s="26"/>
      <c r="B71" s="26"/>
      <c r="C71" s="14"/>
      <c r="D71" s="15"/>
      <c r="E71" s="15"/>
      <c r="F71" s="17"/>
      <c r="G71" s="17"/>
      <c r="H71" s="27"/>
      <c r="I71" s="58"/>
      <c r="J71" s="15"/>
      <c r="K71" s="15"/>
    </row>
    <row r="72" spans="1:11" s="16" customFormat="1" ht="50.25" customHeight="1">
      <c r="A72" s="26"/>
      <c r="B72" s="26"/>
      <c r="C72" s="14"/>
      <c r="D72" s="15"/>
      <c r="E72" s="15"/>
      <c r="F72" s="17"/>
      <c r="G72" s="17"/>
      <c r="H72" s="27"/>
      <c r="I72" s="58"/>
      <c r="J72" s="15"/>
      <c r="K72" s="15"/>
    </row>
    <row r="73" spans="1:11" s="16" customFormat="1" ht="50.25" customHeight="1">
      <c r="A73" s="26"/>
      <c r="B73" s="26"/>
      <c r="C73" s="14"/>
      <c r="D73" s="15"/>
      <c r="E73" s="15"/>
      <c r="F73" s="17"/>
      <c r="G73" s="17"/>
      <c r="H73" s="27"/>
      <c r="I73" s="58"/>
      <c r="J73" s="15"/>
      <c r="K73" s="15"/>
    </row>
    <row r="74" spans="1:11" s="16" customFormat="1" ht="50.25" customHeight="1">
      <c r="A74" s="26"/>
      <c r="B74" s="26"/>
      <c r="C74" s="14"/>
      <c r="D74" s="15"/>
      <c r="E74" s="15"/>
      <c r="F74" s="17"/>
      <c r="G74" s="17"/>
      <c r="H74" s="27"/>
      <c r="I74" s="58"/>
      <c r="J74" s="15"/>
      <c r="K74" s="15"/>
    </row>
    <row r="75" spans="1:11" s="16" customFormat="1" ht="50.25" customHeight="1">
      <c r="A75" s="26"/>
      <c r="B75" s="26"/>
      <c r="C75" s="14"/>
      <c r="D75" s="15"/>
      <c r="E75" s="15"/>
      <c r="F75" s="17"/>
      <c r="G75" s="17"/>
      <c r="H75" s="27"/>
      <c r="I75" s="58"/>
      <c r="J75" s="15"/>
      <c r="K75" s="15"/>
    </row>
    <row r="76" spans="1:11" s="16" customFormat="1" ht="50.25" customHeight="1">
      <c r="A76" s="26"/>
      <c r="B76" s="26"/>
      <c r="C76" s="14"/>
      <c r="D76" s="15"/>
      <c r="E76" s="15"/>
      <c r="F76" s="17"/>
      <c r="G76" s="17"/>
      <c r="H76" s="27"/>
      <c r="I76" s="58"/>
      <c r="J76" s="15"/>
      <c r="K76" s="15"/>
    </row>
    <row r="77" spans="1:11" s="16" customFormat="1" ht="50.25" customHeight="1">
      <c r="A77" s="26"/>
      <c r="B77" s="26"/>
      <c r="C77" s="14"/>
      <c r="D77" s="15"/>
      <c r="E77" s="15"/>
      <c r="F77" s="17"/>
      <c r="G77" s="17"/>
      <c r="H77" s="27"/>
      <c r="I77" s="58"/>
      <c r="J77" s="15"/>
      <c r="K77" s="15"/>
    </row>
    <row r="78" spans="1:11" s="16" customFormat="1" ht="50.25" customHeight="1">
      <c r="A78" s="26"/>
      <c r="B78" s="26"/>
      <c r="C78" s="14"/>
      <c r="D78" s="15"/>
      <c r="E78" s="15"/>
      <c r="F78" s="17"/>
      <c r="G78" s="17"/>
      <c r="H78" s="27"/>
      <c r="I78" s="58"/>
      <c r="J78" s="15"/>
      <c r="K78" s="15"/>
    </row>
    <row r="79" spans="1:11" s="16" customFormat="1" ht="50.25" customHeight="1">
      <c r="A79" s="26"/>
      <c r="B79" s="26"/>
      <c r="C79" s="14"/>
      <c r="D79" s="15"/>
      <c r="E79" s="15"/>
      <c r="F79" s="17"/>
      <c r="G79" s="17"/>
      <c r="H79" s="27"/>
      <c r="I79" s="58"/>
      <c r="J79" s="15"/>
      <c r="K79" s="15"/>
    </row>
    <row r="80" spans="1:11" s="16" customFormat="1" ht="50.25" customHeight="1">
      <c r="A80" s="26"/>
      <c r="B80" s="26"/>
      <c r="C80" s="14"/>
      <c r="D80" s="15"/>
      <c r="E80" s="15"/>
      <c r="F80" s="17"/>
      <c r="G80" s="17"/>
      <c r="H80" s="27"/>
      <c r="I80" s="58"/>
      <c r="J80" s="15"/>
      <c r="K80" s="15"/>
    </row>
    <row r="81" spans="1:11" s="16" customFormat="1" ht="50.25" customHeight="1">
      <c r="A81" s="26"/>
      <c r="B81" s="26"/>
      <c r="C81" s="14"/>
      <c r="D81" s="15"/>
      <c r="E81" s="15"/>
      <c r="F81" s="17"/>
      <c r="G81" s="17"/>
      <c r="H81" s="27"/>
      <c r="I81" s="58"/>
      <c r="J81" s="15"/>
      <c r="K81" s="15"/>
    </row>
    <row r="82" spans="1:11" s="16" customFormat="1" ht="50.25" customHeight="1">
      <c r="A82" s="26"/>
      <c r="B82" s="26"/>
      <c r="C82" s="14"/>
      <c r="D82" s="15"/>
      <c r="E82" s="15"/>
      <c r="F82" s="17"/>
      <c r="G82" s="17"/>
      <c r="H82" s="27"/>
      <c r="I82" s="58"/>
      <c r="J82" s="15"/>
      <c r="K82" s="15"/>
    </row>
    <row r="83" spans="1:11" s="16" customFormat="1" ht="50.25" customHeight="1">
      <c r="A83" s="26"/>
      <c r="B83" s="26"/>
      <c r="C83" s="14"/>
      <c r="D83" s="15"/>
      <c r="E83" s="15"/>
      <c r="F83" s="17"/>
      <c r="G83" s="17"/>
      <c r="H83" s="27"/>
      <c r="I83" s="58"/>
      <c r="J83" s="15"/>
      <c r="K83" s="15"/>
    </row>
    <row r="84" spans="1:11" s="16" customFormat="1" ht="50.25" customHeight="1">
      <c r="A84" s="26"/>
      <c r="B84" s="26"/>
      <c r="C84" s="14"/>
      <c r="D84" s="15"/>
      <c r="E84" s="15"/>
      <c r="F84" s="17"/>
      <c r="G84" s="17"/>
      <c r="H84" s="27"/>
      <c r="I84" s="58"/>
      <c r="J84" s="15"/>
      <c r="K84" s="15"/>
    </row>
    <row r="85" spans="1:11" s="16" customFormat="1" ht="50.25" customHeight="1">
      <c r="A85" s="26"/>
      <c r="B85" s="26"/>
      <c r="C85" s="14"/>
      <c r="D85" s="15"/>
      <c r="E85" s="15"/>
      <c r="F85" s="17"/>
      <c r="G85" s="17"/>
      <c r="H85" s="27"/>
      <c r="I85" s="58"/>
      <c r="J85" s="15"/>
      <c r="K85" s="15"/>
    </row>
    <row r="86" spans="1:11" s="16" customFormat="1" ht="50.25" customHeight="1">
      <c r="A86" s="26"/>
      <c r="B86" s="26"/>
      <c r="C86" s="14"/>
      <c r="D86" s="15"/>
      <c r="E86" s="15"/>
      <c r="F86" s="17"/>
      <c r="G86" s="17"/>
      <c r="H86" s="27"/>
      <c r="I86" s="58"/>
      <c r="J86" s="15"/>
      <c r="K86" s="15"/>
    </row>
    <row r="87" spans="1:11" s="16" customFormat="1" ht="50.25" customHeight="1">
      <c r="A87" s="26"/>
      <c r="B87" s="26"/>
      <c r="C87" s="14"/>
      <c r="D87" s="15"/>
      <c r="E87" s="15"/>
      <c r="F87" s="17"/>
      <c r="G87" s="17"/>
      <c r="H87" s="27"/>
      <c r="I87" s="58"/>
      <c r="J87" s="15"/>
      <c r="K87" s="15"/>
    </row>
    <row r="88" spans="1:11" s="16" customFormat="1" ht="50.25" customHeight="1">
      <c r="A88" s="26"/>
      <c r="B88" s="26"/>
      <c r="C88" s="14"/>
      <c r="D88" s="15"/>
      <c r="E88" s="15"/>
      <c r="F88" s="17"/>
      <c r="G88" s="17"/>
      <c r="H88" s="27"/>
      <c r="I88" s="58"/>
      <c r="J88" s="15"/>
      <c r="K88" s="15"/>
    </row>
    <row r="89" spans="1:11" s="16" customFormat="1" ht="50.25" customHeight="1">
      <c r="A89" s="26"/>
      <c r="B89" s="26"/>
      <c r="C89" s="14"/>
      <c r="D89" s="15"/>
      <c r="E89" s="15"/>
      <c r="F89" s="17"/>
      <c r="G89" s="17"/>
      <c r="H89" s="27"/>
      <c r="I89" s="58"/>
      <c r="J89" s="15"/>
      <c r="K89" s="15"/>
    </row>
    <row r="90" spans="1:11" s="16" customFormat="1" ht="50.25" customHeight="1">
      <c r="A90" s="26"/>
      <c r="B90" s="26"/>
      <c r="C90" s="14"/>
      <c r="D90" s="15"/>
      <c r="E90" s="15"/>
      <c r="F90" s="17"/>
      <c r="G90" s="17"/>
      <c r="H90" s="27"/>
      <c r="I90" s="58"/>
      <c r="J90" s="15"/>
      <c r="K90" s="15"/>
    </row>
    <row r="91" spans="1:11" s="16" customFormat="1" ht="50.25" customHeight="1">
      <c r="A91" s="26"/>
      <c r="B91" s="26"/>
      <c r="C91" s="14"/>
      <c r="D91" s="15"/>
      <c r="E91" s="15"/>
      <c r="F91" s="17"/>
      <c r="G91" s="17"/>
      <c r="H91" s="27"/>
      <c r="I91" s="58"/>
      <c r="J91" s="15"/>
      <c r="K91" s="15"/>
    </row>
    <row r="92" spans="1:11" s="16" customFormat="1" ht="50.25" customHeight="1">
      <c r="A92" s="26"/>
      <c r="B92" s="26"/>
      <c r="C92" s="14"/>
      <c r="D92" s="15"/>
      <c r="E92" s="15"/>
      <c r="F92" s="17"/>
      <c r="G92" s="17"/>
      <c r="H92" s="27"/>
      <c r="I92" s="58"/>
      <c r="J92" s="15"/>
      <c r="K92" s="15"/>
    </row>
    <row r="93" spans="1:11" s="16" customFormat="1" ht="50.25" customHeight="1">
      <c r="A93" s="26"/>
      <c r="B93" s="26"/>
      <c r="C93" s="14"/>
      <c r="D93" s="15"/>
      <c r="E93" s="15"/>
      <c r="F93" s="17"/>
      <c r="G93" s="17"/>
      <c r="H93" s="27"/>
      <c r="I93" s="58"/>
      <c r="J93" s="15"/>
      <c r="K93" s="15"/>
    </row>
    <row r="94" spans="1:11" s="16" customFormat="1" ht="50.25" customHeight="1">
      <c r="A94" s="26"/>
      <c r="B94" s="26"/>
      <c r="C94" s="14"/>
      <c r="D94" s="15"/>
      <c r="E94" s="15"/>
      <c r="F94" s="17"/>
      <c r="G94" s="17"/>
      <c r="H94" s="27"/>
      <c r="I94" s="58"/>
      <c r="J94" s="15"/>
      <c r="K94" s="15"/>
    </row>
    <row r="95" spans="1:11" s="16" customFormat="1" ht="50.25" customHeight="1">
      <c r="A95" s="26"/>
      <c r="B95" s="26"/>
      <c r="C95" s="14"/>
      <c r="D95" s="15"/>
      <c r="E95" s="15"/>
      <c r="F95" s="17"/>
      <c r="G95" s="17"/>
      <c r="H95" s="27"/>
      <c r="I95" s="58"/>
      <c r="J95" s="15"/>
      <c r="K95" s="15"/>
    </row>
    <row r="96" spans="1:11" s="16" customFormat="1" ht="50.25" customHeight="1">
      <c r="A96" s="26"/>
      <c r="B96" s="26"/>
      <c r="C96" s="14"/>
      <c r="D96" s="15"/>
      <c r="E96" s="15"/>
      <c r="F96" s="17"/>
      <c r="G96" s="17"/>
      <c r="H96" s="27"/>
      <c r="I96" s="58"/>
      <c r="J96" s="15"/>
      <c r="K96" s="15"/>
    </row>
    <row r="97" spans="1:11" s="16" customFormat="1" ht="50.25" customHeight="1">
      <c r="A97" s="26"/>
      <c r="B97" s="26"/>
      <c r="C97" s="14"/>
      <c r="D97" s="15"/>
      <c r="E97" s="15"/>
      <c r="F97" s="17"/>
      <c r="G97" s="17"/>
      <c r="H97" s="27"/>
      <c r="I97" s="58"/>
      <c r="J97" s="15"/>
      <c r="K97" s="15"/>
    </row>
    <row r="98" spans="1:11" s="16" customFormat="1" ht="50.25" customHeight="1">
      <c r="A98" s="26"/>
      <c r="B98" s="26"/>
      <c r="C98" s="14"/>
      <c r="D98" s="15"/>
      <c r="E98" s="15"/>
      <c r="F98" s="17"/>
      <c r="G98" s="17"/>
      <c r="H98" s="27"/>
      <c r="I98" s="58"/>
      <c r="J98" s="15"/>
      <c r="K98" s="15"/>
    </row>
    <row r="99" spans="1:11" s="16" customFormat="1" ht="50.25" customHeight="1">
      <c r="A99" s="26"/>
      <c r="B99" s="26"/>
      <c r="C99" s="14"/>
      <c r="D99" s="15"/>
      <c r="E99" s="15"/>
      <c r="F99" s="17"/>
      <c r="G99" s="17"/>
      <c r="H99" s="27"/>
      <c r="I99" s="58"/>
      <c r="J99" s="15"/>
      <c r="K99" s="15"/>
    </row>
    <row r="100" spans="1:11" s="16" customFormat="1" ht="50.25" customHeight="1">
      <c r="A100" s="26"/>
      <c r="B100" s="26"/>
      <c r="C100" s="14"/>
      <c r="D100" s="15"/>
      <c r="E100" s="15"/>
      <c r="F100" s="17"/>
      <c r="G100" s="17"/>
      <c r="H100" s="27"/>
      <c r="I100" s="58"/>
      <c r="J100" s="15"/>
      <c r="K100" s="15"/>
    </row>
    <row r="101" spans="1:11" s="16" customFormat="1" ht="50.25" customHeight="1">
      <c r="A101" s="26"/>
      <c r="B101" s="26"/>
      <c r="C101" s="14"/>
      <c r="D101" s="15"/>
      <c r="E101" s="15"/>
      <c r="F101" s="17"/>
      <c r="G101" s="17"/>
      <c r="H101" s="27"/>
      <c r="I101" s="58"/>
      <c r="J101" s="15"/>
      <c r="K101" s="15"/>
    </row>
    <row r="102" spans="1:11" s="16" customFormat="1" ht="50.25" customHeight="1">
      <c r="A102" s="26"/>
      <c r="B102" s="26"/>
      <c r="C102" s="14"/>
      <c r="D102" s="15"/>
      <c r="E102" s="15"/>
      <c r="F102" s="17"/>
      <c r="G102" s="17"/>
      <c r="H102" s="27"/>
      <c r="I102" s="58"/>
      <c r="J102" s="15"/>
      <c r="K102" s="15"/>
    </row>
    <row r="103" spans="1:11" s="16" customFormat="1" ht="50.25" customHeight="1">
      <c r="A103" s="26"/>
      <c r="B103" s="26"/>
      <c r="C103" s="14"/>
      <c r="D103" s="15"/>
      <c r="E103" s="15"/>
      <c r="F103" s="17"/>
      <c r="G103" s="17"/>
      <c r="H103" s="27"/>
      <c r="I103" s="58"/>
      <c r="J103" s="15"/>
      <c r="K103" s="15"/>
    </row>
    <row r="104" spans="1:11" s="16" customFormat="1" ht="50.25" customHeight="1">
      <c r="A104" s="26"/>
      <c r="B104" s="26"/>
      <c r="C104" s="14"/>
      <c r="D104" s="15"/>
      <c r="E104" s="15"/>
      <c r="F104" s="17"/>
      <c r="G104" s="17"/>
      <c r="H104" s="27"/>
      <c r="I104" s="58"/>
      <c r="J104" s="15"/>
      <c r="K104" s="15"/>
    </row>
    <row r="105" spans="1:11" s="16" customFormat="1" ht="50.25" customHeight="1">
      <c r="A105" s="26"/>
      <c r="B105" s="26"/>
      <c r="C105" s="14"/>
      <c r="D105" s="15"/>
      <c r="E105" s="15"/>
      <c r="F105" s="17"/>
      <c r="G105" s="17"/>
      <c r="H105" s="27"/>
      <c r="I105" s="58"/>
      <c r="J105" s="15"/>
      <c r="K105" s="15"/>
    </row>
    <row r="106" spans="1:11" s="16" customFormat="1" ht="50.25" customHeight="1">
      <c r="A106" s="26"/>
      <c r="B106" s="26"/>
      <c r="C106" s="14"/>
      <c r="D106" s="15"/>
      <c r="E106" s="15"/>
      <c r="F106" s="17"/>
      <c r="G106" s="17"/>
      <c r="H106" s="27"/>
      <c r="I106" s="58"/>
      <c r="J106" s="15"/>
      <c r="K106" s="15"/>
    </row>
    <row r="107" spans="1:11" s="16" customFormat="1" ht="50.25" customHeight="1">
      <c r="A107" s="26"/>
      <c r="B107" s="26"/>
      <c r="C107" s="14"/>
      <c r="D107" s="15"/>
      <c r="E107" s="15"/>
      <c r="F107" s="17"/>
      <c r="G107" s="17"/>
      <c r="H107" s="27"/>
      <c r="I107" s="58"/>
      <c r="J107" s="15"/>
      <c r="K107" s="15"/>
    </row>
    <row r="108" spans="1:11" s="16" customFormat="1" ht="50.25" customHeight="1">
      <c r="A108" s="26"/>
      <c r="B108" s="26"/>
      <c r="C108" s="14"/>
      <c r="D108" s="15"/>
      <c r="E108" s="15"/>
      <c r="F108" s="17"/>
      <c r="G108" s="17"/>
      <c r="H108" s="27"/>
      <c r="I108" s="58"/>
      <c r="J108" s="15"/>
      <c r="K108" s="15"/>
    </row>
    <row r="109" spans="1:11" s="16" customFormat="1" ht="50.25" customHeight="1">
      <c r="A109" s="26"/>
      <c r="B109" s="26"/>
      <c r="C109" s="14"/>
      <c r="D109" s="15"/>
      <c r="E109" s="15"/>
      <c r="F109" s="17"/>
      <c r="G109" s="17"/>
      <c r="H109" s="27"/>
      <c r="I109" s="58"/>
      <c r="J109" s="15"/>
      <c r="K109" s="15"/>
    </row>
    <row r="110" spans="1:11" s="16" customFormat="1" ht="50.25" customHeight="1">
      <c r="A110" s="26"/>
      <c r="B110" s="26"/>
      <c r="C110" s="14"/>
      <c r="D110" s="15"/>
      <c r="E110" s="15"/>
      <c r="F110" s="17"/>
      <c r="G110" s="17"/>
      <c r="H110" s="27"/>
      <c r="I110" s="58"/>
      <c r="J110" s="15"/>
      <c r="K110" s="15"/>
    </row>
    <row r="111" spans="1:11" s="16" customFormat="1" ht="50.25" customHeight="1">
      <c r="A111" s="26"/>
      <c r="B111" s="26"/>
      <c r="C111" s="14"/>
      <c r="D111" s="15"/>
      <c r="E111" s="15"/>
      <c r="F111" s="17"/>
      <c r="G111" s="17"/>
      <c r="H111" s="27"/>
      <c r="I111" s="58"/>
      <c r="J111" s="15"/>
      <c r="K111" s="15"/>
    </row>
    <row r="112" spans="1:11" s="16" customFormat="1" ht="50.25" customHeight="1">
      <c r="A112" s="26"/>
      <c r="B112" s="26"/>
      <c r="C112" s="14"/>
      <c r="D112" s="15"/>
      <c r="E112" s="15"/>
      <c r="F112" s="17"/>
      <c r="G112" s="17"/>
      <c r="H112" s="27"/>
      <c r="I112" s="58"/>
      <c r="J112" s="15"/>
      <c r="K112" s="15"/>
    </row>
    <row r="113" spans="1:11" s="16" customFormat="1" ht="50.25" customHeight="1">
      <c r="A113" s="26"/>
      <c r="B113" s="26"/>
      <c r="C113" s="14"/>
      <c r="D113" s="15"/>
      <c r="E113" s="15"/>
      <c r="F113" s="17"/>
      <c r="G113" s="17"/>
      <c r="H113" s="27"/>
      <c r="I113" s="58"/>
      <c r="J113" s="15"/>
      <c r="K113" s="15"/>
    </row>
    <row r="114" spans="1:11" s="16" customFormat="1" ht="50.25" customHeight="1">
      <c r="A114" s="26"/>
      <c r="B114" s="26"/>
      <c r="C114" s="14"/>
      <c r="D114" s="15"/>
      <c r="E114" s="15"/>
      <c r="F114" s="17"/>
      <c r="G114" s="17"/>
      <c r="H114" s="27"/>
      <c r="I114" s="58"/>
      <c r="J114" s="15"/>
      <c r="K114" s="15"/>
    </row>
    <row r="115" spans="1:11" s="16" customFormat="1" ht="50.25" customHeight="1">
      <c r="A115" s="26"/>
      <c r="B115" s="26"/>
      <c r="C115" s="14"/>
      <c r="D115" s="15"/>
      <c r="E115" s="15"/>
      <c r="F115" s="17"/>
      <c r="G115" s="17"/>
      <c r="H115" s="27"/>
      <c r="I115" s="58"/>
      <c r="J115" s="15"/>
      <c r="K115" s="15"/>
    </row>
    <row r="116" spans="1:11" s="16" customFormat="1" ht="50.25" customHeight="1">
      <c r="A116" s="26"/>
      <c r="B116" s="26"/>
      <c r="C116" s="14"/>
      <c r="D116" s="15"/>
      <c r="E116" s="15"/>
      <c r="F116" s="17"/>
      <c r="G116" s="17"/>
      <c r="H116" s="27"/>
      <c r="I116" s="58"/>
      <c r="J116" s="15"/>
      <c r="K116" s="15"/>
    </row>
    <row r="117" spans="1:11" s="16" customFormat="1" ht="50.25" customHeight="1">
      <c r="A117" s="26"/>
      <c r="B117" s="26"/>
      <c r="C117" s="14"/>
      <c r="D117" s="15"/>
      <c r="E117" s="15"/>
      <c r="F117" s="17"/>
      <c r="G117" s="17"/>
      <c r="H117" s="27"/>
      <c r="I117" s="58"/>
      <c r="J117" s="15"/>
      <c r="K117" s="15"/>
    </row>
    <row r="118" spans="1:11" s="16" customFormat="1" ht="50.25" customHeight="1">
      <c r="A118" s="26"/>
      <c r="B118" s="26"/>
      <c r="C118" s="14"/>
      <c r="D118" s="15"/>
      <c r="E118" s="15"/>
      <c r="F118" s="17"/>
      <c r="G118" s="17"/>
      <c r="H118" s="27"/>
      <c r="I118" s="58"/>
      <c r="J118" s="15"/>
      <c r="K118" s="15"/>
    </row>
    <row r="119" spans="1:11" s="16" customFormat="1" ht="50.25" customHeight="1">
      <c r="A119" s="26"/>
      <c r="B119" s="26"/>
      <c r="C119" s="14"/>
      <c r="D119" s="15"/>
      <c r="E119" s="15"/>
      <c r="F119" s="17"/>
      <c r="G119" s="17"/>
      <c r="H119" s="27"/>
      <c r="I119" s="58"/>
      <c r="J119" s="15"/>
      <c r="K119" s="15"/>
    </row>
    <row r="120" spans="1:11" s="16" customFormat="1" ht="50.25" customHeight="1">
      <c r="A120" s="26"/>
      <c r="B120" s="26"/>
      <c r="C120" s="14"/>
      <c r="D120" s="15"/>
      <c r="E120" s="15"/>
      <c r="F120" s="17"/>
      <c r="G120" s="17"/>
      <c r="H120" s="27"/>
      <c r="I120" s="58"/>
      <c r="J120" s="15"/>
      <c r="K120" s="15"/>
    </row>
    <row r="121" spans="1:11" s="16" customFormat="1" ht="50.25" customHeight="1">
      <c r="A121" s="26"/>
      <c r="B121" s="26"/>
      <c r="C121" s="14"/>
      <c r="D121" s="15"/>
      <c r="E121" s="15"/>
      <c r="F121" s="17"/>
      <c r="G121" s="17"/>
      <c r="H121" s="27"/>
      <c r="I121" s="58"/>
      <c r="J121" s="15"/>
      <c r="K121" s="15"/>
    </row>
    <row r="122" spans="1:11" s="16" customFormat="1" ht="50.25" customHeight="1">
      <c r="A122" s="26"/>
      <c r="B122" s="26"/>
      <c r="C122" s="14"/>
      <c r="D122" s="15"/>
      <c r="E122" s="15"/>
      <c r="F122" s="17"/>
      <c r="G122" s="17"/>
      <c r="H122" s="27"/>
      <c r="I122" s="58"/>
      <c r="J122" s="15"/>
      <c r="K122" s="15"/>
    </row>
    <row r="123" spans="1:11" s="16" customFormat="1" ht="50.25" customHeight="1">
      <c r="A123" s="26"/>
      <c r="B123" s="26"/>
      <c r="C123" s="14"/>
      <c r="D123" s="15"/>
      <c r="E123" s="15"/>
      <c r="F123" s="17"/>
      <c r="G123" s="17"/>
      <c r="H123" s="27"/>
      <c r="I123" s="58"/>
      <c r="J123" s="15"/>
      <c r="K123" s="15"/>
    </row>
    <row r="124" spans="1:11" s="16" customFormat="1" ht="50.25" customHeight="1">
      <c r="A124" s="26"/>
      <c r="B124" s="26"/>
      <c r="C124" s="14"/>
      <c r="D124" s="15"/>
      <c r="E124" s="15"/>
      <c r="F124" s="17"/>
      <c r="G124" s="17"/>
      <c r="H124" s="27"/>
      <c r="I124" s="58"/>
      <c r="J124" s="15"/>
      <c r="K124" s="15"/>
    </row>
  </sheetData>
  <sheetProtection/>
  <mergeCells count="16">
    <mergeCell ref="C13:C14"/>
    <mergeCell ref="D13:D14"/>
    <mergeCell ref="G13:G14"/>
    <mergeCell ref="E13:E14"/>
    <mergeCell ref="A13:B13"/>
    <mergeCell ref="F5:G5"/>
    <mergeCell ref="D15:D21"/>
    <mergeCell ref="K1:K2"/>
    <mergeCell ref="K13:K14"/>
    <mergeCell ref="H13:H14"/>
    <mergeCell ref="F3:G3"/>
    <mergeCell ref="F1:I2"/>
    <mergeCell ref="F4:G4"/>
    <mergeCell ref="I13:I14"/>
    <mergeCell ref="F13:F14"/>
    <mergeCell ref="J13:J14"/>
  </mergeCells>
  <dataValidations count="8">
    <dataValidation allowBlank="1" showInputMessage="1" sqref="O14:O21"/>
    <dataValidation type="list" allowBlank="1" showInputMessage="1" sqref="I22:I30">
      <formula1>$F$7:$F$11</formula1>
    </dataValidation>
    <dataValidation type="list" allowBlank="1" showInputMessage="1" showErrorMessage="1" sqref="G31">
      <formula1>$H$22:$H$136</formula1>
    </dataValidation>
    <dataValidation type="list" allowBlank="1" showInputMessage="1" showErrorMessage="1" sqref="N22:N26">
      <formula1>$H$22:$H$124</formula1>
    </dataValidation>
    <dataValidation type="list" showInputMessage="1" showErrorMessage="1" sqref="N14:N21">
      <formula1>$H$22:$H$124</formula1>
    </dataValidation>
    <dataValidation type="list" allowBlank="1" showInputMessage="1" showErrorMessage="1" sqref="K22">
      <formula1>$F$7:$F$11</formula1>
    </dataValidation>
    <dataValidation type="list" allowBlank="1" showInputMessage="1" sqref="J22:J124">
      <formula1>"Trực Tiếp, Chuyển Khoản"</formula1>
    </dataValidation>
    <dataValidation type="list" allowBlank="1" showInputMessage="1" sqref="I31:I124">
      <formula1>$F$7:$F$12</formula1>
    </dataValidation>
  </dataValidation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Y214"/>
  <sheetViews>
    <sheetView zoomScale="70" zoomScaleNormal="70" zoomScalePageLayoutView="0" workbookViewId="0" topLeftCell="A197">
      <selection activeCell="D200" sqref="D200"/>
    </sheetView>
  </sheetViews>
  <sheetFormatPr defaultColWidth="9.140625" defaultRowHeight="12.75" outlineLevelRow="1" outlineLevelCol="1"/>
  <cols>
    <col min="1" max="1" width="6.28125" style="136" bestFit="1" customWidth="1"/>
    <col min="2" max="2" width="5.8515625" style="136" bestFit="1" customWidth="1"/>
    <col min="3" max="3" width="20.8515625" style="138" bestFit="1" customWidth="1"/>
    <col min="4" max="4" width="36.7109375" style="139" customWidth="1"/>
    <col min="5" max="5" width="40.28125" style="140" customWidth="1"/>
    <col min="6" max="6" width="27.7109375" style="141" customWidth="1" outlineLevel="1"/>
    <col min="7" max="7" width="28.28125" style="142" bestFit="1" customWidth="1" outlineLevel="1"/>
    <col min="8" max="8" width="35.57421875" style="142" customWidth="1" outlineLevel="1"/>
    <col min="9" max="9" width="29.7109375" style="136" customWidth="1" outlineLevel="1"/>
    <col min="10" max="10" width="35.140625" style="136" customWidth="1"/>
    <col min="11" max="11" width="9.140625" style="136" customWidth="1"/>
    <col min="12" max="12" width="51.7109375" style="179" customWidth="1"/>
    <col min="13" max="13" width="50.57421875" style="136" customWidth="1"/>
    <col min="14" max="16384" width="9.140625" style="136" customWidth="1"/>
  </cols>
  <sheetData>
    <row r="1" spans="3:12" s="127" customFormat="1" ht="19.5" customHeight="1">
      <c r="C1" s="128"/>
      <c r="D1" s="129"/>
      <c r="E1" s="250" t="s">
        <v>2</v>
      </c>
      <c r="F1" s="251"/>
      <c r="G1" s="251"/>
      <c r="H1" s="251"/>
      <c r="I1" s="252"/>
      <c r="J1" s="267" t="s">
        <v>14</v>
      </c>
      <c r="L1" s="170"/>
    </row>
    <row r="2" spans="3:12" s="127" customFormat="1" ht="51" customHeight="1">
      <c r="C2" s="131"/>
      <c r="D2" s="132"/>
      <c r="E2" s="271" t="s">
        <v>651</v>
      </c>
      <c r="F2" s="256" t="s">
        <v>712</v>
      </c>
      <c r="G2" s="257"/>
      <c r="H2" s="255" t="s">
        <v>769</v>
      </c>
      <c r="I2" s="254" t="s">
        <v>19</v>
      </c>
      <c r="J2" s="267"/>
      <c r="L2" s="170"/>
    </row>
    <row r="3" spans="3:12" s="127" customFormat="1" ht="19.5" customHeight="1">
      <c r="C3" s="131"/>
      <c r="D3" s="133"/>
      <c r="E3" s="271"/>
      <c r="F3" s="258">
        <f>F5+G5</f>
        <v>436914367</v>
      </c>
      <c r="G3" s="259"/>
      <c r="H3" s="255"/>
      <c r="I3" s="254"/>
      <c r="J3" s="267"/>
      <c r="L3" s="170"/>
    </row>
    <row r="4" spans="3:12" s="127" customFormat="1" ht="19.5" customHeight="1">
      <c r="C4" s="131"/>
      <c r="D4" s="133"/>
      <c r="E4" s="271"/>
      <c r="F4" s="165" t="s">
        <v>775</v>
      </c>
      <c r="G4" s="158" t="s">
        <v>776</v>
      </c>
      <c r="H4" s="255"/>
      <c r="I4" s="254"/>
      <c r="J4" s="267"/>
      <c r="L4" s="170"/>
    </row>
    <row r="5" spans="3:12" s="127" customFormat="1" ht="19.5" customHeight="1">
      <c r="C5" s="131"/>
      <c r="D5" s="133"/>
      <c r="E5" s="271"/>
      <c r="F5" s="156">
        <f>SUM(F6:F12)</f>
        <v>147495949</v>
      </c>
      <c r="G5" s="156">
        <f>SUM(G6:G12)</f>
        <v>289418418</v>
      </c>
      <c r="H5" s="155">
        <f>SUM(H6:H12)</f>
        <v>162317200</v>
      </c>
      <c r="I5" s="159">
        <f>SUM(I6:I12)</f>
        <v>274597167</v>
      </c>
      <c r="J5" s="267"/>
      <c r="L5" s="170"/>
    </row>
    <row r="6" spans="3:12" s="127" customFormat="1" ht="19.5" customHeight="1" outlineLevel="1">
      <c r="C6" s="134"/>
      <c r="D6" s="133"/>
      <c r="E6" s="65" t="s">
        <v>553</v>
      </c>
      <c r="F6" s="64">
        <f aca="true" t="shared" si="0" ref="F6:F11">SUMIF(H$15:H$499,E6,F$15:F$499)</f>
        <v>51617000</v>
      </c>
      <c r="G6" s="64">
        <f>'8-2015'!I6</f>
        <v>78444000</v>
      </c>
      <c r="H6" s="64">
        <f aca="true" t="shared" si="1" ref="H6:H11">SUMIF(H$15:H$499,E6,G$15:G$499)</f>
        <v>76924000</v>
      </c>
      <c r="I6" s="64">
        <f aca="true" t="shared" si="2" ref="I6:I12">F6+G6-H6</f>
        <v>53137000</v>
      </c>
      <c r="J6" s="268" t="s">
        <v>841</v>
      </c>
      <c r="L6" s="170" t="s">
        <v>85</v>
      </c>
    </row>
    <row r="7" spans="3:12" s="127" customFormat="1" ht="18.75" outlineLevel="1">
      <c r="C7" s="134"/>
      <c r="D7" s="133"/>
      <c r="E7" s="65" t="s">
        <v>22</v>
      </c>
      <c r="F7" s="64">
        <f t="shared" si="0"/>
        <v>0</v>
      </c>
      <c r="G7" s="64">
        <f>'8-2015'!I7</f>
        <v>17446000</v>
      </c>
      <c r="H7" s="64">
        <f t="shared" si="1"/>
        <v>0</v>
      </c>
      <c r="I7" s="64">
        <f t="shared" si="2"/>
        <v>17446000</v>
      </c>
      <c r="J7" s="269"/>
      <c r="L7" s="170" t="s">
        <v>84</v>
      </c>
    </row>
    <row r="8" spans="3:12" s="127" customFormat="1" ht="18.75" outlineLevel="1">
      <c r="C8" s="134"/>
      <c r="D8" s="133"/>
      <c r="E8" s="65" t="s">
        <v>554</v>
      </c>
      <c r="F8" s="64">
        <f t="shared" si="0"/>
        <v>12710000</v>
      </c>
      <c r="G8" s="64">
        <f>'8-2015'!I8</f>
        <v>-35810000</v>
      </c>
      <c r="H8" s="64">
        <f t="shared" si="1"/>
        <v>11000000</v>
      </c>
      <c r="I8" s="64">
        <f t="shared" si="2"/>
        <v>-34100000</v>
      </c>
      <c r="J8" s="269"/>
      <c r="L8" s="170"/>
    </row>
    <row r="9" spans="3:12" s="127" customFormat="1" ht="18.75" outlineLevel="1">
      <c r="C9" s="134"/>
      <c r="D9" s="133"/>
      <c r="E9" s="65" t="s">
        <v>555</v>
      </c>
      <c r="F9" s="64">
        <f t="shared" si="0"/>
        <v>18344000</v>
      </c>
      <c r="G9" s="64">
        <f>'8-2015'!I9</f>
        <v>12994000</v>
      </c>
      <c r="H9" s="64">
        <f t="shared" si="1"/>
        <v>12060000</v>
      </c>
      <c r="I9" s="64">
        <f t="shared" si="2"/>
        <v>19278000</v>
      </c>
      <c r="J9" s="269"/>
      <c r="L9" s="170"/>
    </row>
    <row r="10" spans="3:12" s="127" customFormat="1" ht="38.25" outlineLevel="1">
      <c r="C10" s="134"/>
      <c r="D10" s="133"/>
      <c r="E10" s="65" t="s">
        <v>552</v>
      </c>
      <c r="F10" s="64">
        <f t="shared" si="0"/>
        <v>64800000</v>
      </c>
      <c r="G10" s="64">
        <f>'8-2015'!I10</f>
        <v>-5196000</v>
      </c>
      <c r="H10" s="64">
        <f t="shared" si="1"/>
        <v>62320000</v>
      </c>
      <c r="I10" s="64">
        <f t="shared" si="2"/>
        <v>-2716000</v>
      </c>
      <c r="J10" s="269"/>
      <c r="L10" s="170"/>
    </row>
    <row r="11" spans="3:12" s="127" customFormat="1" ht="57" outlineLevel="1">
      <c r="C11" s="134"/>
      <c r="D11" s="133"/>
      <c r="E11" s="65" t="s">
        <v>34</v>
      </c>
      <c r="F11" s="64">
        <f t="shared" si="0"/>
        <v>0</v>
      </c>
      <c r="G11" s="64">
        <f>'8-2015'!I11</f>
        <v>221450000</v>
      </c>
      <c r="H11" s="64">
        <f t="shared" si="1"/>
        <v>0</v>
      </c>
      <c r="I11" s="64">
        <f t="shared" si="2"/>
        <v>221450000</v>
      </c>
      <c r="J11" s="269"/>
      <c r="L11" s="170"/>
    </row>
    <row r="12" spans="2:12" s="98" customFormat="1" ht="18.75" outlineLevel="1">
      <c r="B12" s="181"/>
      <c r="C12" s="85"/>
      <c r="D12" s="89"/>
      <c r="E12" s="65" t="s">
        <v>817</v>
      </c>
      <c r="F12" s="64">
        <f>SUMIF(H$15:H$426,E12,F$15:F$426)</f>
        <v>24949</v>
      </c>
      <c r="G12" s="64">
        <f>'8-2015'!I12</f>
        <v>90418</v>
      </c>
      <c r="H12" s="189">
        <f>SUMIF(H$15:H$426,E12,G$15:G$426)</f>
        <v>13200</v>
      </c>
      <c r="I12" s="64">
        <f t="shared" si="2"/>
        <v>102167</v>
      </c>
      <c r="J12" s="270"/>
      <c r="L12" s="205"/>
    </row>
    <row r="13" spans="1:13" s="127" customFormat="1" ht="19.5" customHeight="1">
      <c r="A13" s="261" t="s">
        <v>11</v>
      </c>
      <c r="B13" s="261"/>
      <c r="C13" s="261" t="s">
        <v>670</v>
      </c>
      <c r="D13" s="260" t="s">
        <v>105</v>
      </c>
      <c r="E13" s="262" t="s">
        <v>4</v>
      </c>
      <c r="F13" s="262" t="s">
        <v>5</v>
      </c>
      <c r="G13" s="265" t="s">
        <v>567</v>
      </c>
      <c r="H13" s="225" t="s">
        <v>15</v>
      </c>
      <c r="I13" s="260" t="s">
        <v>16</v>
      </c>
      <c r="J13" s="260" t="s">
        <v>14</v>
      </c>
      <c r="L13" s="171"/>
      <c r="M13" s="18"/>
    </row>
    <row r="14" spans="1:13" s="127" customFormat="1" ht="18.75">
      <c r="A14" s="125" t="s">
        <v>5</v>
      </c>
      <c r="B14" s="125" t="s">
        <v>6</v>
      </c>
      <c r="C14" s="261"/>
      <c r="D14" s="260"/>
      <c r="E14" s="262"/>
      <c r="F14" s="262"/>
      <c r="G14" s="266"/>
      <c r="H14" s="226"/>
      <c r="I14" s="262"/>
      <c r="J14" s="260"/>
      <c r="L14" s="171"/>
      <c r="M14" s="19"/>
    </row>
    <row r="15" spans="1:12" s="82" customFormat="1" ht="18.75">
      <c r="A15" s="78">
        <v>1</v>
      </c>
      <c r="B15" s="66"/>
      <c r="C15" s="69">
        <v>42179</v>
      </c>
      <c r="D15" s="70" t="s">
        <v>69</v>
      </c>
      <c r="E15" s="70" t="s">
        <v>70</v>
      </c>
      <c r="F15" s="64">
        <v>100000</v>
      </c>
      <c r="G15" s="64"/>
      <c r="H15" s="61" t="s">
        <v>555</v>
      </c>
      <c r="I15" s="77" t="s">
        <v>84</v>
      </c>
      <c r="J15" s="96"/>
      <c r="L15" s="172"/>
    </row>
    <row r="16" spans="1:12" s="82" customFormat="1" ht="18.75">
      <c r="A16" s="78">
        <v>2</v>
      </c>
      <c r="B16" s="66"/>
      <c r="C16" s="69">
        <v>42179</v>
      </c>
      <c r="D16" s="70" t="s">
        <v>69</v>
      </c>
      <c r="E16" s="70" t="s">
        <v>70</v>
      </c>
      <c r="F16" s="64">
        <v>100000</v>
      </c>
      <c r="G16" s="64"/>
      <c r="H16" s="61" t="s">
        <v>554</v>
      </c>
      <c r="I16" s="77" t="s">
        <v>84</v>
      </c>
      <c r="J16" s="96"/>
      <c r="L16" s="172"/>
    </row>
    <row r="17" spans="1:12" s="82" customFormat="1" ht="18.75">
      <c r="A17" s="78">
        <v>3</v>
      </c>
      <c r="B17" s="66"/>
      <c r="C17" s="69">
        <v>42186</v>
      </c>
      <c r="D17" s="70" t="s">
        <v>605</v>
      </c>
      <c r="E17" s="70" t="s">
        <v>45</v>
      </c>
      <c r="F17" s="64">
        <v>150000</v>
      </c>
      <c r="G17" s="64"/>
      <c r="H17" s="61" t="s">
        <v>555</v>
      </c>
      <c r="I17" s="77" t="s">
        <v>84</v>
      </c>
      <c r="J17" s="96"/>
      <c r="L17" s="172"/>
    </row>
    <row r="18" spans="1:51" s="71" customFormat="1" ht="18.75">
      <c r="A18" s="78">
        <v>4</v>
      </c>
      <c r="B18" s="25"/>
      <c r="C18" s="69">
        <v>42191</v>
      </c>
      <c r="D18" s="58" t="s">
        <v>292</v>
      </c>
      <c r="E18" s="58" t="s">
        <v>293</v>
      </c>
      <c r="F18" s="17">
        <v>600000</v>
      </c>
      <c r="G18" s="17"/>
      <c r="H18" s="61" t="s">
        <v>555</v>
      </c>
      <c r="I18" s="77" t="s">
        <v>84</v>
      </c>
      <c r="J18" s="93"/>
      <c r="K18" s="76"/>
      <c r="L18" s="171"/>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1:51" s="71" customFormat="1" ht="18.75">
      <c r="A19" s="78">
        <v>5</v>
      </c>
      <c r="B19" s="25"/>
      <c r="C19" s="69">
        <v>42191</v>
      </c>
      <c r="D19" s="58" t="s">
        <v>292</v>
      </c>
      <c r="E19" s="58" t="s">
        <v>293</v>
      </c>
      <c r="F19" s="17">
        <v>400000</v>
      </c>
      <c r="G19" s="17"/>
      <c r="H19" s="61" t="s">
        <v>554</v>
      </c>
      <c r="I19" s="77" t="s">
        <v>84</v>
      </c>
      <c r="J19" s="93"/>
      <c r="K19" s="76"/>
      <c r="L19" s="171"/>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1:51" s="71" customFormat="1" ht="38.25">
      <c r="A20" s="78">
        <v>6</v>
      </c>
      <c r="B20" s="25"/>
      <c r="C20" s="69">
        <v>42221</v>
      </c>
      <c r="D20" s="58" t="s">
        <v>36</v>
      </c>
      <c r="E20" s="58" t="s">
        <v>407</v>
      </c>
      <c r="F20" s="17">
        <v>1800000</v>
      </c>
      <c r="G20" s="17"/>
      <c r="H20" s="61" t="s">
        <v>555</v>
      </c>
      <c r="I20" s="81" t="s">
        <v>84</v>
      </c>
      <c r="J20" s="68" t="s">
        <v>393</v>
      </c>
      <c r="K20" s="76"/>
      <c r="L20" s="171"/>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1:51" s="71" customFormat="1" ht="38.25">
      <c r="A21" s="78">
        <v>7</v>
      </c>
      <c r="B21" s="25"/>
      <c r="C21" s="69">
        <v>42221</v>
      </c>
      <c r="D21" s="58" t="s">
        <v>36</v>
      </c>
      <c r="E21" s="58" t="s">
        <v>407</v>
      </c>
      <c r="F21" s="17">
        <v>200000</v>
      </c>
      <c r="G21" s="17"/>
      <c r="H21" s="61" t="s">
        <v>554</v>
      </c>
      <c r="I21" s="81" t="s">
        <v>84</v>
      </c>
      <c r="J21" s="68" t="s">
        <v>393</v>
      </c>
      <c r="K21" s="76"/>
      <c r="L21" s="171"/>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1:51" s="71" customFormat="1" ht="38.25">
      <c r="A22" s="78">
        <v>8</v>
      </c>
      <c r="B22" s="25"/>
      <c r="C22" s="69">
        <v>42222</v>
      </c>
      <c r="D22" s="58" t="s">
        <v>321</v>
      </c>
      <c r="E22" s="58" t="s">
        <v>322</v>
      </c>
      <c r="F22" s="17">
        <v>180000</v>
      </c>
      <c r="G22" s="17"/>
      <c r="H22" s="61" t="s">
        <v>555</v>
      </c>
      <c r="I22" s="81" t="s">
        <v>85</v>
      </c>
      <c r="J22" s="68" t="s">
        <v>394</v>
      </c>
      <c r="K22" s="76"/>
      <c r="L22" s="173"/>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1:51" s="71" customFormat="1" ht="38.25">
      <c r="A23" s="78">
        <v>9</v>
      </c>
      <c r="B23" s="25"/>
      <c r="C23" s="69">
        <v>42222</v>
      </c>
      <c r="D23" s="58" t="s">
        <v>321</v>
      </c>
      <c r="E23" s="58" t="s">
        <v>322</v>
      </c>
      <c r="F23" s="17">
        <v>120000</v>
      </c>
      <c r="G23" s="17"/>
      <c r="H23" s="61" t="s">
        <v>554</v>
      </c>
      <c r="I23" s="81" t="s">
        <v>85</v>
      </c>
      <c r="J23" s="68" t="s">
        <v>394</v>
      </c>
      <c r="K23" s="76"/>
      <c r="L23" s="173"/>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row>
    <row r="24" spans="1:51" s="71" customFormat="1" ht="38.25">
      <c r="A24" s="78">
        <v>10</v>
      </c>
      <c r="B24" s="25"/>
      <c r="C24" s="69">
        <v>42222</v>
      </c>
      <c r="D24" s="58" t="s">
        <v>323</v>
      </c>
      <c r="E24" s="58" t="s">
        <v>324</v>
      </c>
      <c r="F24" s="17">
        <v>180000</v>
      </c>
      <c r="G24" s="17"/>
      <c r="H24" s="61" t="s">
        <v>555</v>
      </c>
      <c r="I24" s="81" t="s">
        <v>85</v>
      </c>
      <c r="J24" s="68" t="s">
        <v>394</v>
      </c>
      <c r="K24" s="76"/>
      <c r="L24" s="173"/>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row>
    <row r="25" spans="1:51" s="71" customFormat="1" ht="38.25">
      <c r="A25" s="78">
        <v>11</v>
      </c>
      <c r="B25" s="25"/>
      <c r="C25" s="69">
        <v>42222</v>
      </c>
      <c r="D25" s="58" t="s">
        <v>323</v>
      </c>
      <c r="E25" s="58" t="s">
        <v>324</v>
      </c>
      <c r="F25" s="17">
        <v>120000</v>
      </c>
      <c r="G25" s="17"/>
      <c r="H25" s="61" t="s">
        <v>554</v>
      </c>
      <c r="I25" s="81" t="s">
        <v>85</v>
      </c>
      <c r="J25" s="68" t="s">
        <v>394</v>
      </c>
      <c r="K25" s="76"/>
      <c r="L25" s="173"/>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row>
    <row r="26" spans="1:51" s="71" customFormat="1" ht="38.25">
      <c r="A26" s="78">
        <v>12</v>
      </c>
      <c r="B26" s="25"/>
      <c r="C26" s="69">
        <v>42230</v>
      </c>
      <c r="D26" s="58" t="s">
        <v>51</v>
      </c>
      <c r="E26" s="58" t="s">
        <v>441</v>
      </c>
      <c r="F26" s="17">
        <v>140000</v>
      </c>
      <c r="G26" s="17"/>
      <c r="H26" s="61" t="s">
        <v>555</v>
      </c>
      <c r="I26" s="81" t="s">
        <v>85</v>
      </c>
      <c r="J26" s="68" t="s">
        <v>527</v>
      </c>
      <c r="K26" s="76"/>
      <c r="L26" s="173"/>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row>
    <row r="27" spans="1:51" ht="38.25">
      <c r="A27" s="78">
        <v>13</v>
      </c>
      <c r="B27" s="71"/>
      <c r="C27" s="69">
        <v>42230</v>
      </c>
      <c r="D27" s="58" t="s">
        <v>51</v>
      </c>
      <c r="E27" s="83" t="s">
        <v>441</v>
      </c>
      <c r="F27" s="17">
        <v>110000</v>
      </c>
      <c r="G27" s="17"/>
      <c r="H27" s="61" t="s">
        <v>554</v>
      </c>
      <c r="I27" s="81" t="s">
        <v>85</v>
      </c>
      <c r="J27" s="68" t="s">
        <v>527</v>
      </c>
      <c r="K27" s="76"/>
      <c r="L27" s="174"/>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row>
    <row r="28" spans="1:51" ht="38.25">
      <c r="A28" s="78">
        <v>14</v>
      </c>
      <c r="B28" s="71"/>
      <c r="C28" s="69">
        <v>42233</v>
      </c>
      <c r="D28" s="58" t="s">
        <v>533</v>
      </c>
      <c r="E28" s="83" t="s">
        <v>334</v>
      </c>
      <c r="F28" s="17">
        <v>600000</v>
      </c>
      <c r="G28" s="17"/>
      <c r="H28" s="61" t="s">
        <v>555</v>
      </c>
      <c r="I28" s="81" t="s">
        <v>84</v>
      </c>
      <c r="J28" s="68" t="s">
        <v>399</v>
      </c>
      <c r="K28" s="76"/>
      <c r="L28" s="174"/>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row>
    <row r="29" spans="1:51" ht="38.25">
      <c r="A29" s="78">
        <v>15</v>
      </c>
      <c r="B29" s="71"/>
      <c r="C29" s="69">
        <v>42233</v>
      </c>
      <c r="D29" s="58" t="s">
        <v>533</v>
      </c>
      <c r="E29" s="58" t="s">
        <v>334</v>
      </c>
      <c r="F29" s="17">
        <v>400000</v>
      </c>
      <c r="G29" s="17"/>
      <c r="H29" s="61" t="s">
        <v>554</v>
      </c>
      <c r="I29" s="81" t="s">
        <v>84</v>
      </c>
      <c r="J29" s="68" t="s">
        <v>399</v>
      </c>
      <c r="K29" s="76"/>
      <c r="L29" s="174"/>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row>
    <row r="30" spans="1:51" ht="38.25">
      <c r="A30" s="78">
        <v>16</v>
      </c>
      <c r="B30" s="71"/>
      <c r="C30" s="69">
        <v>42234</v>
      </c>
      <c r="D30" s="58" t="s">
        <v>341</v>
      </c>
      <c r="E30" s="58" t="s">
        <v>342</v>
      </c>
      <c r="F30" s="17">
        <v>134000</v>
      </c>
      <c r="G30" s="17"/>
      <c r="H30" s="61" t="s">
        <v>555</v>
      </c>
      <c r="I30" s="81" t="s">
        <v>84</v>
      </c>
      <c r="J30" s="68" t="s">
        <v>400</v>
      </c>
      <c r="K30" s="76"/>
      <c r="L30" s="174"/>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row>
    <row r="31" spans="1:51" s="71" customFormat="1" ht="38.25">
      <c r="A31" s="78">
        <v>17</v>
      </c>
      <c r="B31" s="25"/>
      <c r="C31" s="69">
        <v>42240</v>
      </c>
      <c r="D31" s="58" t="s">
        <v>384</v>
      </c>
      <c r="E31" s="58" t="s">
        <v>551</v>
      </c>
      <c r="F31" s="17">
        <v>300000</v>
      </c>
      <c r="G31" s="17"/>
      <c r="H31" s="61" t="s">
        <v>555</v>
      </c>
      <c r="I31" s="81" t="s">
        <v>84</v>
      </c>
      <c r="J31" s="68" t="s">
        <v>399</v>
      </c>
      <c r="K31" s="76"/>
      <c r="L31" s="173"/>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row>
    <row r="32" spans="1:51" s="71" customFormat="1" ht="38.25">
      <c r="A32" s="78">
        <v>18</v>
      </c>
      <c r="B32" s="25"/>
      <c r="C32" s="69">
        <v>42240</v>
      </c>
      <c r="D32" s="58" t="s">
        <v>384</v>
      </c>
      <c r="E32" s="58" t="s">
        <v>551</v>
      </c>
      <c r="F32" s="17">
        <v>200000</v>
      </c>
      <c r="G32" s="17"/>
      <c r="H32" s="61" t="s">
        <v>554</v>
      </c>
      <c r="I32" s="81" t="s">
        <v>84</v>
      </c>
      <c r="J32" s="68" t="s">
        <v>399</v>
      </c>
      <c r="K32" s="76"/>
      <c r="L32" s="173"/>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row>
    <row r="33" spans="1:51" s="71" customFormat="1" ht="57">
      <c r="A33" s="78">
        <v>19</v>
      </c>
      <c r="B33" s="25"/>
      <c r="C33" s="69">
        <v>42240</v>
      </c>
      <c r="D33" s="58" t="s">
        <v>62</v>
      </c>
      <c r="E33" s="58" t="s">
        <v>63</v>
      </c>
      <c r="F33" s="17">
        <v>180000</v>
      </c>
      <c r="G33" s="17"/>
      <c r="H33" s="61" t="s">
        <v>555</v>
      </c>
      <c r="I33" s="81" t="s">
        <v>85</v>
      </c>
      <c r="J33" s="68" t="s">
        <v>399</v>
      </c>
      <c r="K33" s="76"/>
      <c r="L33" s="171"/>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row>
    <row r="34" spans="1:51" s="71" customFormat="1" ht="57">
      <c r="A34" s="78">
        <v>20</v>
      </c>
      <c r="B34" s="25"/>
      <c r="C34" s="69">
        <v>42240</v>
      </c>
      <c r="D34" s="58" t="s">
        <v>62</v>
      </c>
      <c r="E34" s="58" t="s">
        <v>63</v>
      </c>
      <c r="F34" s="17">
        <v>120000</v>
      </c>
      <c r="G34" s="17"/>
      <c r="H34" s="61" t="s">
        <v>554</v>
      </c>
      <c r="I34" s="81" t="s">
        <v>85</v>
      </c>
      <c r="J34" s="68" t="s">
        <v>399</v>
      </c>
      <c r="K34" s="76"/>
      <c r="L34" s="174"/>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row>
    <row r="35" spans="1:51" s="71" customFormat="1" ht="38.25">
      <c r="A35" s="78">
        <v>21</v>
      </c>
      <c r="B35" s="25"/>
      <c r="C35" s="69">
        <v>42243</v>
      </c>
      <c r="D35" s="58" t="s">
        <v>389</v>
      </c>
      <c r="E35" s="58" t="s">
        <v>364</v>
      </c>
      <c r="F35" s="17">
        <v>50000</v>
      </c>
      <c r="G35" s="17"/>
      <c r="H35" s="61" t="s">
        <v>555</v>
      </c>
      <c r="I35" s="81" t="s">
        <v>85</v>
      </c>
      <c r="J35" s="68" t="s">
        <v>402</v>
      </c>
      <c r="K35" s="76"/>
      <c r="L35" s="174"/>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row>
    <row r="36" spans="1:51" s="71" customFormat="1" ht="38.25">
      <c r="A36" s="78">
        <v>22</v>
      </c>
      <c r="B36" s="25"/>
      <c r="C36" s="69">
        <v>42243</v>
      </c>
      <c r="D36" s="58" t="s">
        <v>389</v>
      </c>
      <c r="E36" s="58" t="s">
        <v>364</v>
      </c>
      <c r="F36" s="17">
        <v>50000</v>
      </c>
      <c r="G36" s="17"/>
      <c r="H36" s="61" t="s">
        <v>554</v>
      </c>
      <c r="I36" s="81" t="s">
        <v>85</v>
      </c>
      <c r="J36" s="68" t="s">
        <v>402</v>
      </c>
      <c r="K36" s="76"/>
      <c r="L36" s="173"/>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row>
    <row r="37" spans="1:51" ht="38.25">
      <c r="A37" s="66">
        <v>23</v>
      </c>
      <c r="B37" s="71"/>
      <c r="C37" s="69">
        <v>42248</v>
      </c>
      <c r="D37" s="58" t="s">
        <v>406</v>
      </c>
      <c r="E37" s="58" t="s">
        <v>56</v>
      </c>
      <c r="F37" s="17">
        <v>600000</v>
      </c>
      <c r="G37" s="17"/>
      <c r="H37" s="61" t="s">
        <v>555</v>
      </c>
      <c r="I37" s="81" t="s">
        <v>85</v>
      </c>
      <c r="J37" s="95" t="s">
        <v>502</v>
      </c>
      <c r="K37" s="76"/>
      <c r="L37" s="174"/>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row>
    <row r="38" spans="1:51" ht="38.25">
      <c r="A38" s="66">
        <v>24</v>
      </c>
      <c r="B38" s="71"/>
      <c r="C38" s="69">
        <v>42248</v>
      </c>
      <c r="D38" s="58" t="s">
        <v>406</v>
      </c>
      <c r="E38" s="58" t="s">
        <v>56</v>
      </c>
      <c r="F38" s="17">
        <v>400000</v>
      </c>
      <c r="G38" s="17"/>
      <c r="H38" s="61" t="s">
        <v>554</v>
      </c>
      <c r="I38" s="81" t="s">
        <v>85</v>
      </c>
      <c r="J38" s="95" t="s">
        <v>502</v>
      </c>
      <c r="K38" s="76"/>
      <c r="L38" s="174"/>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row r="39" spans="1:51" s="124" customFormat="1" ht="38.25">
      <c r="A39" s="145">
        <v>25</v>
      </c>
      <c r="B39" s="25"/>
      <c r="C39" s="112">
        <v>42248</v>
      </c>
      <c r="D39" s="58" t="s">
        <v>36</v>
      </c>
      <c r="E39" s="58" t="s">
        <v>407</v>
      </c>
      <c r="F39" s="17">
        <v>1000000</v>
      </c>
      <c r="G39" s="17"/>
      <c r="H39" s="61" t="s">
        <v>554</v>
      </c>
      <c r="I39" s="81" t="s">
        <v>85</v>
      </c>
      <c r="J39" s="68" t="s">
        <v>503</v>
      </c>
      <c r="K39" s="122"/>
      <c r="L39" s="176"/>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row>
    <row r="40" spans="1:51" s="71" customFormat="1" ht="38.25">
      <c r="A40" s="66">
        <v>26</v>
      </c>
      <c r="B40" s="25"/>
      <c r="C40" s="69">
        <v>42248</v>
      </c>
      <c r="D40" s="58" t="s">
        <v>295</v>
      </c>
      <c r="E40" s="58" t="s">
        <v>408</v>
      </c>
      <c r="F40" s="17">
        <v>140000</v>
      </c>
      <c r="G40" s="17"/>
      <c r="H40" s="61" t="s">
        <v>555</v>
      </c>
      <c r="I40" s="81" t="s">
        <v>85</v>
      </c>
      <c r="J40" s="68" t="s">
        <v>504</v>
      </c>
      <c r="K40" s="76"/>
      <c r="L40" s="173"/>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row>
    <row r="41" spans="1:51" s="71" customFormat="1" ht="38.25">
      <c r="A41" s="66">
        <v>27</v>
      </c>
      <c r="B41" s="25"/>
      <c r="C41" s="69">
        <v>42248</v>
      </c>
      <c r="D41" s="58" t="s">
        <v>295</v>
      </c>
      <c r="E41" s="58" t="s">
        <v>408</v>
      </c>
      <c r="F41" s="17">
        <v>110000</v>
      </c>
      <c r="G41" s="17"/>
      <c r="H41" s="61" t="s">
        <v>554</v>
      </c>
      <c r="I41" s="81" t="s">
        <v>85</v>
      </c>
      <c r="J41" s="68" t="s">
        <v>504</v>
      </c>
      <c r="K41" s="76"/>
      <c r="L41" s="173"/>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row>
    <row r="42" spans="1:51" s="82" customFormat="1" ht="18.75">
      <c r="A42" s="66">
        <v>28</v>
      </c>
      <c r="B42" s="126"/>
      <c r="C42" s="69">
        <v>42250</v>
      </c>
      <c r="D42" s="61" t="s">
        <v>386</v>
      </c>
      <c r="E42" s="61" t="s">
        <v>340</v>
      </c>
      <c r="F42" s="63">
        <v>100000</v>
      </c>
      <c r="G42" s="63"/>
      <c r="H42" s="61" t="s">
        <v>555</v>
      </c>
      <c r="I42" s="81" t="s">
        <v>84</v>
      </c>
      <c r="J42" s="65" t="s">
        <v>502</v>
      </c>
      <c r="K42" s="109"/>
      <c r="L42" s="177"/>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row>
    <row r="43" spans="1:51" s="82" customFormat="1" ht="18.75">
      <c r="A43" s="66">
        <v>29</v>
      </c>
      <c r="B43" s="126"/>
      <c r="C43" s="69">
        <v>42250</v>
      </c>
      <c r="D43" s="61" t="s">
        <v>386</v>
      </c>
      <c r="E43" s="61" t="s">
        <v>340</v>
      </c>
      <c r="F43" s="63">
        <v>100000</v>
      </c>
      <c r="G43" s="63"/>
      <c r="H43" s="61" t="s">
        <v>554</v>
      </c>
      <c r="I43" s="81" t="s">
        <v>84</v>
      </c>
      <c r="J43" s="65" t="s">
        <v>502</v>
      </c>
      <c r="K43" s="109"/>
      <c r="L43" s="177"/>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row>
    <row r="44" spans="1:51" ht="38.25">
      <c r="A44" s="66">
        <v>30</v>
      </c>
      <c r="B44" s="71"/>
      <c r="C44" s="69">
        <v>42253</v>
      </c>
      <c r="D44" s="58" t="s">
        <v>409</v>
      </c>
      <c r="E44" s="58" t="s">
        <v>340</v>
      </c>
      <c r="F44" s="17">
        <v>50000</v>
      </c>
      <c r="G44" s="17"/>
      <c r="H44" s="61" t="s">
        <v>555</v>
      </c>
      <c r="I44" s="81" t="s">
        <v>85</v>
      </c>
      <c r="J44" s="68" t="s">
        <v>503</v>
      </c>
      <c r="K44" s="76"/>
      <c r="L44" s="174"/>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row>
    <row r="45" spans="1:51" ht="38.25">
      <c r="A45" s="66">
        <v>31</v>
      </c>
      <c r="B45" s="71"/>
      <c r="C45" s="69">
        <v>42253</v>
      </c>
      <c r="D45" s="58" t="s">
        <v>409</v>
      </c>
      <c r="E45" s="58" t="s">
        <v>340</v>
      </c>
      <c r="F45" s="17">
        <v>50000</v>
      </c>
      <c r="G45" s="17"/>
      <c r="H45" s="61" t="s">
        <v>554</v>
      </c>
      <c r="I45" s="81" t="s">
        <v>85</v>
      </c>
      <c r="J45" s="68" t="s">
        <v>503</v>
      </c>
      <c r="K45" s="76"/>
      <c r="L45" s="174"/>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row>
    <row r="46" spans="1:51" ht="18.75">
      <c r="A46" s="66">
        <v>32</v>
      </c>
      <c r="B46" s="126"/>
      <c r="C46" s="69">
        <v>42254</v>
      </c>
      <c r="D46" s="61" t="s">
        <v>410</v>
      </c>
      <c r="E46" s="83" t="s">
        <v>293</v>
      </c>
      <c r="F46" s="63">
        <v>2000000</v>
      </c>
      <c r="G46" s="63"/>
      <c r="H46" s="61" t="s">
        <v>553</v>
      </c>
      <c r="I46" s="81" t="s">
        <v>84</v>
      </c>
      <c r="J46" s="65" t="s">
        <v>641</v>
      </c>
      <c r="K46" s="76"/>
      <c r="L46" s="174"/>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row>
    <row r="47" spans="1:51" ht="18.75">
      <c r="A47" s="66">
        <v>33</v>
      </c>
      <c r="B47" s="71"/>
      <c r="C47" s="69">
        <v>42254</v>
      </c>
      <c r="D47" s="58" t="s">
        <v>411</v>
      </c>
      <c r="E47" s="58" t="s">
        <v>293</v>
      </c>
      <c r="F47" s="17">
        <v>2000000</v>
      </c>
      <c r="G47" s="17"/>
      <c r="H47" s="61" t="s">
        <v>553</v>
      </c>
      <c r="I47" s="81" t="s">
        <v>84</v>
      </c>
      <c r="J47" s="65" t="s">
        <v>641</v>
      </c>
      <c r="K47" s="76"/>
      <c r="L47" s="174"/>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row>
    <row r="48" spans="1:51" s="71" customFormat="1" ht="38.25">
      <c r="A48" s="66">
        <v>34</v>
      </c>
      <c r="B48" s="25"/>
      <c r="C48" s="69">
        <v>42254</v>
      </c>
      <c r="D48" s="58" t="s">
        <v>411</v>
      </c>
      <c r="E48" s="58" t="s">
        <v>293</v>
      </c>
      <c r="F48" s="17">
        <v>1200000</v>
      </c>
      <c r="G48" s="17"/>
      <c r="H48" s="61" t="s">
        <v>555</v>
      </c>
      <c r="I48" s="81" t="s">
        <v>84</v>
      </c>
      <c r="J48" s="68" t="s">
        <v>505</v>
      </c>
      <c r="K48" s="76"/>
      <c r="L48" s="173"/>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row>
    <row r="49" spans="1:51" s="71" customFormat="1" ht="38.25">
      <c r="A49" s="66">
        <v>35</v>
      </c>
      <c r="B49" s="25"/>
      <c r="C49" s="69">
        <v>42254</v>
      </c>
      <c r="D49" s="58" t="s">
        <v>411</v>
      </c>
      <c r="E49" s="58" t="s">
        <v>293</v>
      </c>
      <c r="F49" s="17">
        <v>800000</v>
      </c>
      <c r="G49" s="17"/>
      <c r="H49" s="61" t="s">
        <v>554</v>
      </c>
      <c r="I49" s="81" t="s">
        <v>84</v>
      </c>
      <c r="J49" s="68" t="s">
        <v>505</v>
      </c>
      <c r="K49" s="76"/>
      <c r="L49" s="173"/>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row>
    <row r="50" spans="1:51" s="71" customFormat="1" ht="57">
      <c r="A50" s="66">
        <v>36</v>
      </c>
      <c r="B50" s="25"/>
      <c r="C50" s="69">
        <v>42254</v>
      </c>
      <c r="D50" s="58" t="s">
        <v>412</v>
      </c>
      <c r="E50" s="58" t="s">
        <v>413</v>
      </c>
      <c r="F50" s="17">
        <v>140000</v>
      </c>
      <c r="G50" s="17"/>
      <c r="H50" s="61" t="s">
        <v>555</v>
      </c>
      <c r="I50" s="81" t="s">
        <v>84</v>
      </c>
      <c r="J50" s="68" t="s">
        <v>506</v>
      </c>
      <c r="K50" s="76"/>
      <c r="L50" s="173"/>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row>
    <row r="51" spans="1:51" s="71" customFormat="1" ht="57">
      <c r="A51" s="66">
        <v>37</v>
      </c>
      <c r="B51" s="25"/>
      <c r="C51" s="69">
        <v>42254</v>
      </c>
      <c r="D51" s="58" t="s">
        <v>412</v>
      </c>
      <c r="E51" s="58" t="s">
        <v>413</v>
      </c>
      <c r="F51" s="17">
        <v>110000</v>
      </c>
      <c r="G51" s="17"/>
      <c r="H51" s="61" t="s">
        <v>554</v>
      </c>
      <c r="I51" s="81" t="s">
        <v>84</v>
      </c>
      <c r="J51" s="68"/>
      <c r="K51" s="76"/>
      <c r="L51" s="173"/>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s="71" customFormat="1" ht="38.25">
      <c r="A52" s="66">
        <v>38</v>
      </c>
      <c r="B52" s="25"/>
      <c r="C52" s="69">
        <v>42254</v>
      </c>
      <c r="D52" s="58" t="s">
        <v>139</v>
      </c>
      <c r="E52" s="58" t="s">
        <v>414</v>
      </c>
      <c r="F52" s="17">
        <v>50000</v>
      </c>
      <c r="G52" s="17"/>
      <c r="H52" s="61" t="s">
        <v>555</v>
      </c>
      <c r="I52" s="81" t="s">
        <v>84</v>
      </c>
      <c r="J52" s="68" t="s">
        <v>506</v>
      </c>
      <c r="K52" s="76"/>
      <c r="L52" s="173"/>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row>
    <row r="53" spans="1:51" s="71" customFormat="1" ht="38.25">
      <c r="A53" s="66">
        <v>39</v>
      </c>
      <c r="B53" s="25"/>
      <c r="C53" s="69">
        <v>42254</v>
      </c>
      <c r="D53" s="58" t="s">
        <v>139</v>
      </c>
      <c r="E53" s="58" t="s">
        <v>414</v>
      </c>
      <c r="F53" s="17">
        <v>50000</v>
      </c>
      <c r="G53" s="17"/>
      <c r="H53" s="61" t="s">
        <v>554</v>
      </c>
      <c r="I53" s="81" t="s">
        <v>84</v>
      </c>
      <c r="J53" s="68" t="s">
        <v>506</v>
      </c>
      <c r="K53" s="76"/>
      <c r="L53" s="173"/>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row>
    <row r="54" spans="1:51" s="71" customFormat="1" ht="38.25">
      <c r="A54" s="66">
        <v>40</v>
      </c>
      <c r="B54" s="25"/>
      <c r="C54" s="69">
        <v>42254</v>
      </c>
      <c r="D54" s="58" t="s">
        <v>141</v>
      </c>
      <c r="E54" s="58" t="s">
        <v>414</v>
      </c>
      <c r="F54" s="17">
        <v>50000</v>
      </c>
      <c r="G54" s="17"/>
      <c r="H54" s="61" t="s">
        <v>555</v>
      </c>
      <c r="I54" s="81" t="s">
        <v>84</v>
      </c>
      <c r="J54" s="68" t="s">
        <v>506</v>
      </c>
      <c r="K54" s="76"/>
      <c r="L54" s="173"/>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row>
    <row r="55" spans="1:51" s="71" customFormat="1" ht="38.25">
      <c r="A55" s="66">
        <v>41</v>
      </c>
      <c r="B55" s="25"/>
      <c r="C55" s="69">
        <v>42254</v>
      </c>
      <c r="D55" s="58" t="s">
        <v>141</v>
      </c>
      <c r="E55" s="83" t="s">
        <v>414</v>
      </c>
      <c r="F55" s="17">
        <v>50000</v>
      </c>
      <c r="G55" s="17"/>
      <c r="H55" s="61" t="s">
        <v>554</v>
      </c>
      <c r="I55" s="81" t="s">
        <v>84</v>
      </c>
      <c r="J55" s="68" t="s">
        <v>506</v>
      </c>
      <c r="K55" s="76"/>
      <c r="L55" s="173"/>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s="71" customFormat="1" ht="18.75">
      <c r="A56" s="66">
        <v>42</v>
      </c>
      <c r="B56" s="25"/>
      <c r="C56" s="69">
        <v>42254</v>
      </c>
      <c r="D56" s="58" t="s">
        <v>415</v>
      </c>
      <c r="E56" s="58" t="s">
        <v>416</v>
      </c>
      <c r="F56" s="17">
        <v>2000000</v>
      </c>
      <c r="G56" s="17"/>
      <c r="H56" s="61" t="s">
        <v>553</v>
      </c>
      <c r="I56" s="81" t="s">
        <v>84</v>
      </c>
      <c r="J56" s="65" t="s">
        <v>507</v>
      </c>
      <c r="K56" s="76"/>
      <c r="L56" s="173"/>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row>
    <row r="57" spans="1:51" s="71" customFormat="1" ht="18.75">
      <c r="A57" s="66">
        <v>43</v>
      </c>
      <c r="B57" s="25"/>
      <c r="C57" s="69">
        <v>42254</v>
      </c>
      <c r="D57" s="58" t="s">
        <v>417</v>
      </c>
      <c r="E57" s="58" t="s">
        <v>418</v>
      </c>
      <c r="F57" s="17">
        <v>600000</v>
      </c>
      <c r="G57" s="17"/>
      <c r="H57" s="61" t="s">
        <v>555</v>
      </c>
      <c r="I57" s="81" t="s">
        <v>84</v>
      </c>
      <c r="J57" s="65" t="s">
        <v>502</v>
      </c>
      <c r="K57" s="76"/>
      <c r="L57" s="173"/>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row>
    <row r="58" spans="1:51" s="71" customFormat="1" ht="18.75">
      <c r="A58" s="66">
        <v>44</v>
      </c>
      <c r="B58" s="25"/>
      <c r="C58" s="69">
        <v>42254</v>
      </c>
      <c r="D58" s="58" t="s">
        <v>417</v>
      </c>
      <c r="E58" s="83" t="s">
        <v>418</v>
      </c>
      <c r="F58" s="17">
        <v>400000</v>
      </c>
      <c r="G58" s="17"/>
      <c r="H58" s="61" t="s">
        <v>554</v>
      </c>
      <c r="I58" s="81" t="s">
        <v>84</v>
      </c>
      <c r="J58" s="65" t="s">
        <v>502</v>
      </c>
      <c r="K58" s="76"/>
      <c r="L58" s="173"/>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row>
    <row r="59" spans="1:51" s="71" customFormat="1" ht="18.75">
      <c r="A59" s="66">
        <v>45</v>
      </c>
      <c r="B59" s="25"/>
      <c r="C59" s="69">
        <v>42254</v>
      </c>
      <c r="D59" s="58" t="s">
        <v>419</v>
      </c>
      <c r="E59" s="83" t="s">
        <v>418</v>
      </c>
      <c r="F59" s="17">
        <v>300000</v>
      </c>
      <c r="G59" s="17"/>
      <c r="H59" s="61" t="s">
        <v>555</v>
      </c>
      <c r="I59" s="81" t="s">
        <v>84</v>
      </c>
      <c r="J59" s="65" t="s">
        <v>502</v>
      </c>
      <c r="K59" s="76"/>
      <c r="L59" s="173"/>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row>
    <row r="60" spans="1:51" s="71" customFormat="1" ht="18.75">
      <c r="A60" s="66">
        <v>46</v>
      </c>
      <c r="B60" s="25"/>
      <c r="C60" s="69">
        <v>42254</v>
      </c>
      <c r="D60" s="58" t="s">
        <v>419</v>
      </c>
      <c r="E60" s="58" t="s">
        <v>418</v>
      </c>
      <c r="F60" s="17">
        <v>200000</v>
      </c>
      <c r="G60" s="17"/>
      <c r="H60" s="61" t="s">
        <v>554</v>
      </c>
      <c r="I60" s="81" t="s">
        <v>84</v>
      </c>
      <c r="J60" s="65" t="s">
        <v>502</v>
      </c>
      <c r="K60" s="76"/>
      <c r="L60" s="173"/>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row>
    <row r="61" spans="1:51" s="71" customFormat="1" ht="18.75">
      <c r="A61" s="66">
        <v>47</v>
      </c>
      <c r="B61" s="25"/>
      <c r="C61" s="69">
        <v>42254</v>
      </c>
      <c r="D61" s="58" t="s">
        <v>420</v>
      </c>
      <c r="E61" s="58" t="s">
        <v>418</v>
      </c>
      <c r="F61" s="17">
        <v>50000</v>
      </c>
      <c r="G61" s="17"/>
      <c r="H61" s="61" t="s">
        <v>555</v>
      </c>
      <c r="I61" s="81" t="s">
        <v>84</v>
      </c>
      <c r="J61" s="65" t="s">
        <v>502</v>
      </c>
      <c r="K61" s="76"/>
      <c r="L61" s="173"/>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row>
    <row r="62" spans="1:51" s="71" customFormat="1" ht="18.75">
      <c r="A62" s="66">
        <v>48</v>
      </c>
      <c r="B62" s="25"/>
      <c r="C62" s="69">
        <v>42254</v>
      </c>
      <c r="D62" s="58" t="s">
        <v>420</v>
      </c>
      <c r="E62" s="58" t="s">
        <v>418</v>
      </c>
      <c r="F62" s="17">
        <v>50000</v>
      </c>
      <c r="G62" s="17"/>
      <c r="H62" s="61" t="s">
        <v>554</v>
      </c>
      <c r="I62" s="81" t="s">
        <v>84</v>
      </c>
      <c r="J62" s="65" t="s">
        <v>502</v>
      </c>
      <c r="K62" s="76"/>
      <c r="L62" s="173"/>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row>
    <row r="63" spans="1:51" s="71" customFormat="1" ht="18.75">
      <c r="A63" s="66">
        <v>49</v>
      </c>
      <c r="B63" s="25"/>
      <c r="C63" s="69">
        <v>42254</v>
      </c>
      <c r="D63" s="58" t="s">
        <v>421</v>
      </c>
      <c r="E63" s="83" t="s">
        <v>418</v>
      </c>
      <c r="F63" s="17">
        <v>600000</v>
      </c>
      <c r="G63" s="17"/>
      <c r="H63" s="61" t="s">
        <v>555</v>
      </c>
      <c r="I63" s="81" t="s">
        <v>84</v>
      </c>
      <c r="J63" s="65" t="s">
        <v>502</v>
      </c>
      <c r="K63" s="76"/>
      <c r="L63" s="173"/>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row>
    <row r="64" spans="1:51" s="71" customFormat="1" ht="18.75">
      <c r="A64" s="66">
        <v>50</v>
      </c>
      <c r="B64" s="25"/>
      <c r="C64" s="69">
        <v>42254</v>
      </c>
      <c r="D64" s="58" t="s">
        <v>421</v>
      </c>
      <c r="E64" s="83" t="s">
        <v>418</v>
      </c>
      <c r="F64" s="17">
        <v>400000</v>
      </c>
      <c r="G64" s="17"/>
      <c r="H64" s="61" t="s">
        <v>554</v>
      </c>
      <c r="I64" s="81" t="s">
        <v>84</v>
      </c>
      <c r="J64" s="65" t="s">
        <v>502</v>
      </c>
      <c r="K64" s="76"/>
      <c r="L64" s="173"/>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row>
    <row r="65" spans="1:51" s="71" customFormat="1" ht="18.75">
      <c r="A65" s="66">
        <v>51</v>
      </c>
      <c r="B65" s="25"/>
      <c r="C65" s="69">
        <v>42254</v>
      </c>
      <c r="D65" s="58" t="s">
        <v>422</v>
      </c>
      <c r="E65" s="58" t="s">
        <v>418</v>
      </c>
      <c r="F65" s="17">
        <v>50000</v>
      </c>
      <c r="G65" s="17"/>
      <c r="H65" s="61" t="s">
        <v>555</v>
      </c>
      <c r="I65" s="81" t="s">
        <v>84</v>
      </c>
      <c r="J65" s="65" t="s">
        <v>502</v>
      </c>
      <c r="K65" s="76"/>
      <c r="L65" s="173"/>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row>
    <row r="66" spans="1:51" s="71" customFormat="1" ht="18.75">
      <c r="A66" s="66">
        <v>52</v>
      </c>
      <c r="B66" s="25"/>
      <c r="C66" s="69">
        <v>42254</v>
      </c>
      <c r="D66" s="58" t="s">
        <v>422</v>
      </c>
      <c r="E66" s="58" t="s">
        <v>418</v>
      </c>
      <c r="F66" s="17">
        <v>50000</v>
      </c>
      <c r="G66" s="17"/>
      <c r="H66" s="61" t="s">
        <v>554</v>
      </c>
      <c r="I66" s="81" t="s">
        <v>84</v>
      </c>
      <c r="J66" s="65" t="s">
        <v>502</v>
      </c>
      <c r="K66" s="76"/>
      <c r="L66" s="173"/>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row>
    <row r="67" spans="1:51" s="71" customFormat="1" ht="18.75">
      <c r="A67" s="66">
        <v>53</v>
      </c>
      <c r="B67" s="25"/>
      <c r="C67" s="69">
        <v>42254</v>
      </c>
      <c r="D67" s="58" t="s">
        <v>423</v>
      </c>
      <c r="E67" s="58" t="s">
        <v>418</v>
      </c>
      <c r="F67" s="17">
        <v>180000</v>
      </c>
      <c r="G67" s="17"/>
      <c r="H67" s="61" t="s">
        <v>555</v>
      </c>
      <c r="I67" s="81" t="s">
        <v>84</v>
      </c>
      <c r="J67" s="65" t="s">
        <v>502</v>
      </c>
      <c r="K67" s="76"/>
      <c r="L67" s="173"/>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row>
    <row r="68" spans="1:51" s="71" customFormat="1" ht="18.75">
      <c r="A68" s="66">
        <v>54</v>
      </c>
      <c r="B68" s="25"/>
      <c r="C68" s="69">
        <v>42254</v>
      </c>
      <c r="D68" s="58" t="s">
        <v>423</v>
      </c>
      <c r="E68" s="58" t="s">
        <v>418</v>
      </c>
      <c r="F68" s="17">
        <v>120000</v>
      </c>
      <c r="G68" s="17"/>
      <c r="H68" s="61" t="s">
        <v>554</v>
      </c>
      <c r="I68" s="81" t="s">
        <v>84</v>
      </c>
      <c r="J68" s="65" t="s">
        <v>502</v>
      </c>
      <c r="K68" s="76"/>
      <c r="L68" s="173"/>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row>
    <row r="69" spans="1:51" s="71" customFormat="1" ht="18.75">
      <c r="A69" s="66">
        <v>55</v>
      </c>
      <c r="B69" s="25"/>
      <c r="C69" s="69">
        <v>42255</v>
      </c>
      <c r="D69" s="58" t="s">
        <v>559</v>
      </c>
      <c r="E69" s="58" t="s">
        <v>560</v>
      </c>
      <c r="F69" s="17">
        <v>100000</v>
      </c>
      <c r="G69" s="17"/>
      <c r="H69" s="61" t="s">
        <v>554</v>
      </c>
      <c r="I69" s="81" t="s">
        <v>85</v>
      </c>
      <c r="J69" s="65" t="s">
        <v>502</v>
      </c>
      <c r="K69" s="76"/>
      <c r="L69" s="173"/>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row>
    <row r="70" spans="1:51" s="71" customFormat="1" ht="18.75">
      <c r="A70" s="66">
        <v>56</v>
      </c>
      <c r="B70" s="25"/>
      <c r="C70" s="69">
        <v>42255</v>
      </c>
      <c r="D70" s="58" t="s">
        <v>559</v>
      </c>
      <c r="E70" s="83" t="s">
        <v>560</v>
      </c>
      <c r="F70" s="17">
        <v>100000</v>
      </c>
      <c r="G70" s="17"/>
      <c r="H70" s="61" t="s">
        <v>555</v>
      </c>
      <c r="I70" s="81" t="s">
        <v>85</v>
      </c>
      <c r="J70" s="65" t="s">
        <v>502</v>
      </c>
      <c r="K70" s="76"/>
      <c r="L70" s="173"/>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row>
    <row r="71" spans="1:51" s="71" customFormat="1" ht="18.75">
      <c r="A71" s="66">
        <v>57</v>
      </c>
      <c r="B71" s="25"/>
      <c r="C71" s="69">
        <v>42255</v>
      </c>
      <c r="D71" s="58" t="s">
        <v>561</v>
      </c>
      <c r="E71" s="83" t="s">
        <v>562</v>
      </c>
      <c r="F71" s="17">
        <v>100000</v>
      </c>
      <c r="G71" s="17"/>
      <c r="H71" s="61" t="s">
        <v>554</v>
      </c>
      <c r="I71" s="81" t="s">
        <v>85</v>
      </c>
      <c r="J71" s="65" t="s">
        <v>502</v>
      </c>
      <c r="K71" s="76"/>
      <c r="L71" s="173"/>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row>
    <row r="72" spans="1:51" s="71" customFormat="1" ht="18.75">
      <c r="A72" s="66">
        <v>58</v>
      </c>
      <c r="B72" s="25"/>
      <c r="C72" s="69">
        <v>42255</v>
      </c>
      <c r="D72" s="58" t="s">
        <v>561</v>
      </c>
      <c r="E72" s="58" t="s">
        <v>562</v>
      </c>
      <c r="F72" s="17">
        <v>100000</v>
      </c>
      <c r="G72" s="17"/>
      <c r="H72" s="61" t="s">
        <v>555</v>
      </c>
      <c r="I72" s="81" t="s">
        <v>85</v>
      </c>
      <c r="J72" s="65" t="s">
        <v>502</v>
      </c>
      <c r="K72" s="76"/>
      <c r="L72" s="173"/>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row>
    <row r="73" spans="1:51" s="71" customFormat="1" ht="57">
      <c r="A73" s="66">
        <v>59</v>
      </c>
      <c r="B73" s="25"/>
      <c r="C73" s="69">
        <v>42256</v>
      </c>
      <c r="D73" s="58" t="s">
        <v>424</v>
      </c>
      <c r="E73" s="58" t="s">
        <v>425</v>
      </c>
      <c r="F73" s="17">
        <v>2000000</v>
      </c>
      <c r="G73" s="17"/>
      <c r="H73" s="61" t="s">
        <v>553</v>
      </c>
      <c r="I73" s="81" t="s">
        <v>85</v>
      </c>
      <c r="J73" s="65" t="s">
        <v>507</v>
      </c>
      <c r="K73" s="76"/>
      <c r="L73" s="173"/>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row>
    <row r="74" spans="1:51" s="71" customFormat="1" ht="38.25">
      <c r="A74" s="66">
        <v>60</v>
      </c>
      <c r="B74" s="25"/>
      <c r="C74" s="69">
        <v>42256</v>
      </c>
      <c r="D74" s="58" t="s">
        <v>426</v>
      </c>
      <c r="E74" s="58" t="s">
        <v>427</v>
      </c>
      <c r="F74" s="17">
        <v>300000</v>
      </c>
      <c r="G74" s="17"/>
      <c r="H74" s="61" t="s">
        <v>555</v>
      </c>
      <c r="I74" s="81" t="s">
        <v>85</v>
      </c>
      <c r="J74" s="68" t="s">
        <v>505</v>
      </c>
      <c r="K74" s="76"/>
      <c r="L74" s="173"/>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row>
    <row r="75" spans="1:51" s="71" customFormat="1" ht="38.25">
      <c r="A75" s="66">
        <v>61</v>
      </c>
      <c r="B75" s="25"/>
      <c r="C75" s="69">
        <v>42256</v>
      </c>
      <c r="D75" s="58" t="s">
        <v>426</v>
      </c>
      <c r="E75" s="83" t="s">
        <v>427</v>
      </c>
      <c r="F75" s="17">
        <v>200000</v>
      </c>
      <c r="G75" s="17"/>
      <c r="H75" s="61" t="s">
        <v>554</v>
      </c>
      <c r="I75" s="81" t="s">
        <v>85</v>
      </c>
      <c r="J75" s="68" t="s">
        <v>505</v>
      </c>
      <c r="K75" s="76"/>
      <c r="L75" s="173"/>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row>
    <row r="76" spans="1:51" s="71" customFormat="1" ht="38.25">
      <c r="A76" s="66">
        <v>62</v>
      </c>
      <c r="B76" s="25"/>
      <c r="C76" s="69">
        <v>42256</v>
      </c>
      <c r="D76" s="58" t="s">
        <v>428</v>
      </c>
      <c r="E76" s="58" t="s">
        <v>429</v>
      </c>
      <c r="F76" s="17">
        <v>300000</v>
      </c>
      <c r="G76" s="17"/>
      <c r="H76" s="61" t="s">
        <v>555</v>
      </c>
      <c r="I76" s="81" t="s">
        <v>84</v>
      </c>
      <c r="J76" s="68" t="s">
        <v>505</v>
      </c>
      <c r="K76" s="76"/>
      <c r="L76" s="173"/>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row>
    <row r="77" spans="1:51" s="71" customFormat="1" ht="38.25">
      <c r="A77" s="66">
        <v>63</v>
      </c>
      <c r="B77" s="25"/>
      <c r="C77" s="69">
        <v>42256</v>
      </c>
      <c r="D77" s="58" t="s">
        <v>428</v>
      </c>
      <c r="E77" s="83" t="s">
        <v>429</v>
      </c>
      <c r="F77" s="17">
        <v>200000</v>
      </c>
      <c r="G77" s="17"/>
      <c r="H77" s="61" t="s">
        <v>554</v>
      </c>
      <c r="I77" s="81" t="s">
        <v>84</v>
      </c>
      <c r="J77" s="68" t="s">
        <v>505</v>
      </c>
      <c r="K77" s="76"/>
      <c r="L77" s="173"/>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row>
    <row r="78" spans="1:51" s="71" customFormat="1" ht="38.25">
      <c r="A78" s="66">
        <v>64</v>
      </c>
      <c r="B78" s="25"/>
      <c r="C78" s="112">
        <v>42256</v>
      </c>
      <c r="D78" s="61" t="s">
        <v>430</v>
      </c>
      <c r="E78" s="68" t="s">
        <v>431</v>
      </c>
      <c r="F78" s="63">
        <v>140000</v>
      </c>
      <c r="G78" s="63"/>
      <c r="H78" s="61" t="s">
        <v>555</v>
      </c>
      <c r="I78" s="81" t="s">
        <v>85</v>
      </c>
      <c r="J78" s="68" t="s">
        <v>506</v>
      </c>
      <c r="K78" s="76"/>
      <c r="L78" s="173"/>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row>
    <row r="79" spans="1:51" s="71" customFormat="1" ht="38.25">
      <c r="A79" s="66">
        <v>65</v>
      </c>
      <c r="B79" s="25"/>
      <c r="C79" s="112">
        <v>42256</v>
      </c>
      <c r="D79" s="61" t="s">
        <v>430</v>
      </c>
      <c r="E79" s="68" t="s">
        <v>431</v>
      </c>
      <c r="F79" s="63">
        <v>110000</v>
      </c>
      <c r="G79" s="63"/>
      <c r="H79" s="61" t="s">
        <v>554</v>
      </c>
      <c r="I79" s="81" t="s">
        <v>85</v>
      </c>
      <c r="J79" s="68" t="s">
        <v>506</v>
      </c>
      <c r="K79" s="76"/>
      <c r="L79" s="173"/>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row>
    <row r="80" spans="1:51" s="71" customFormat="1" ht="57">
      <c r="A80" s="66">
        <v>66</v>
      </c>
      <c r="B80" s="25"/>
      <c r="C80" s="112">
        <v>42257</v>
      </c>
      <c r="D80" s="61" t="s">
        <v>40</v>
      </c>
      <c r="E80" s="68" t="s">
        <v>187</v>
      </c>
      <c r="F80" s="63">
        <v>300000</v>
      </c>
      <c r="G80" s="63"/>
      <c r="H80" s="61" t="s">
        <v>555</v>
      </c>
      <c r="I80" s="81" t="s">
        <v>85</v>
      </c>
      <c r="J80" s="68" t="s">
        <v>505</v>
      </c>
      <c r="K80" s="76"/>
      <c r="L80" s="173"/>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row>
    <row r="81" spans="1:51" s="71" customFormat="1" ht="57">
      <c r="A81" s="66">
        <v>67</v>
      </c>
      <c r="B81" s="25"/>
      <c r="C81" s="69">
        <v>42257</v>
      </c>
      <c r="D81" s="58" t="s">
        <v>40</v>
      </c>
      <c r="E81" s="83" t="s">
        <v>187</v>
      </c>
      <c r="F81" s="17">
        <v>200000</v>
      </c>
      <c r="G81" s="17"/>
      <c r="H81" s="61" t="s">
        <v>554</v>
      </c>
      <c r="I81" s="81" t="s">
        <v>85</v>
      </c>
      <c r="J81" s="68" t="s">
        <v>505</v>
      </c>
      <c r="K81" s="76"/>
      <c r="L81" s="173"/>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row>
    <row r="82" spans="1:51" s="71" customFormat="1" ht="57">
      <c r="A82" s="66">
        <v>68</v>
      </c>
      <c r="B82" s="25"/>
      <c r="C82" s="69">
        <v>42257</v>
      </c>
      <c r="D82" s="58" t="s">
        <v>40</v>
      </c>
      <c r="E82" s="83" t="s">
        <v>187</v>
      </c>
      <c r="F82" s="17">
        <v>1000000</v>
      </c>
      <c r="G82" s="17"/>
      <c r="H82" s="61" t="s">
        <v>553</v>
      </c>
      <c r="I82" s="81" t="s">
        <v>85</v>
      </c>
      <c r="J82" s="65" t="s">
        <v>507</v>
      </c>
      <c r="K82" s="76"/>
      <c r="L82" s="173"/>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row>
    <row r="83" spans="1:51" s="71" customFormat="1" ht="18.75">
      <c r="A83" s="66">
        <v>69</v>
      </c>
      <c r="B83" s="25"/>
      <c r="C83" s="69">
        <v>42257</v>
      </c>
      <c r="D83" s="58" t="s">
        <v>432</v>
      </c>
      <c r="E83" s="58"/>
      <c r="F83" s="17">
        <v>420000</v>
      </c>
      <c r="G83" s="17"/>
      <c r="H83" s="61" t="s">
        <v>555</v>
      </c>
      <c r="I83" s="81" t="s">
        <v>84</v>
      </c>
      <c r="J83" s="65" t="s">
        <v>313</v>
      </c>
      <c r="K83" s="76"/>
      <c r="L83" s="173"/>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row>
    <row r="84" spans="1:51" s="71" customFormat="1" ht="18.75">
      <c r="A84" s="66">
        <v>70</v>
      </c>
      <c r="B84" s="25"/>
      <c r="C84" s="69">
        <v>42257</v>
      </c>
      <c r="D84" s="58" t="s">
        <v>290</v>
      </c>
      <c r="E84" s="58" t="s">
        <v>433</v>
      </c>
      <c r="F84" s="17">
        <v>600000</v>
      </c>
      <c r="G84" s="17"/>
      <c r="H84" s="61" t="s">
        <v>555</v>
      </c>
      <c r="I84" s="81" t="s">
        <v>84</v>
      </c>
      <c r="J84" s="65"/>
      <c r="K84" s="76"/>
      <c r="L84" s="173"/>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row>
    <row r="85" spans="1:51" s="71" customFormat="1" ht="18.75">
      <c r="A85" s="66">
        <v>71</v>
      </c>
      <c r="B85" s="25"/>
      <c r="C85" s="69">
        <v>42257</v>
      </c>
      <c r="D85" s="58" t="s">
        <v>290</v>
      </c>
      <c r="E85" s="58" t="s">
        <v>433</v>
      </c>
      <c r="F85" s="17">
        <v>400000</v>
      </c>
      <c r="G85" s="17"/>
      <c r="H85" s="61" t="s">
        <v>554</v>
      </c>
      <c r="I85" s="81" t="s">
        <v>84</v>
      </c>
      <c r="J85" s="65"/>
      <c r="K85" s="76"/>
      <c r="L85" s="173"/>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row>
    <row r="86" spans="1:51" s="71" customFormat="1" ht="38.25">
      <c r="A86" s="66">
        <v>72</v>
      </c>
      <c r="B86" s="25"/>
      <c r="C86" s="69">
        <v>42258</v>
      </c>
      <c r="D86" s="58" t="s">
        <v>294</v>
      </c>
      <c r="E86" s="58"/>
      <c r="F86" s="17">
        <v>140000</v>
      </c>
      <c r="G86" s="17"/>
      <c r="H86" s="61" t="s">
        <v>555</v>
      </c>
      <c r="I86" s="81" t="s">
        <v>84</v>
      </c>
      <c r="J86" s="68" t="s">
        <v>506</v>
      </c>
      <c r="K86" s="76"/>
      <c r="L86" s="173"/>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row>
    <row r="87" spans="1:51" s="71" customFormat="1" ht="18.75">
      <c r="A87" s="66">
        <v>73</v>
      </c>
      <c r="B87" s="25"/>
      <c r="C87" s="69">
        <v>42258</v>
      </c>
      <c r="D87" s="58" t="s">
        <v>294</v>
      </c>
      <c r="E87" s="58"/>
      <c r="F87" s="17">
        <v>110000</v>
      </c>
      <c r="G87" s="17"/>
      <c r="H87" s="61" t="s">
        <v>554</v>
      </c>
      <c r="I87" s="81" t="s">
        <v>84</v>
      </c>
      <c r="J87" s="68"/>
      <c r="K87" s="76"/>
      <c r="L87" s="173"/>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row>
    <row r="88" spans="1:51" s="71" customFormat="1" ht="38.25">
      <c r="A88" s="66">
        <v>74</v>
      </c>
      <c r="B88" s="25"/>
      <c r="C88" s="69">
        <v>42259</v>
      </c>
      <c r="D88" s="58" t="s">
        <v>434</v>
      </c>
      <c r="E88" s="58" t="s">
        <v>435</v>
      </c>
      <c r="F88" s="17">
        <v>300000</v>
      </c>
      <c r="G88" s="17"/>
      <c r="H88" s="61" t="s">
        <v>555</v>
      </c>
      <c r="I88" s="81" t="s">
        <v>85</v>
      </c>
      <c r="J88" s="68" t="s">
        <v>508</v>
      </c>
      <c r="K88" s="76"/>
      <c r="L88" s="173"/>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row>
    <row r="89" spans="1:51" s="71" customFormat="1" ht="38.25">
      <c r="A89" s="66">
        <v>75</v>
      </c>
      <c r="B89" s="25"/>
      <c r="C89" s="69">
        <v>42259</v>
      </c>
      <c r="D89" s="58" t="s">
        <v>434</v>
      </c>
      <c r="E89" s="58" t="s">
        <v>435</v>
      </c>
      <c r="F89" s="17">
        <v>200000</v>
      </c>
      <c r="G89" s="17"/>
      <c r="H89" s="61" t="s">
        <v>554</v>
      </c>
      <c r="I89" s="81" t="s">
        <v>85</v>
      </c>
      <c r="J89" s="68" t="s">
        <v>508</v>
      </c>
      <c r="K89" s="76"/>
      <c r="L89" s="178"/>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row>
    <row r="90" spans="1:51" s="71" customFormat="1" ht="38.25">
      <c r="A90" s="66">
        <v>76</v>
      </c>
      <c r="B90" s="25"/>
      <c r="C90" s="69">
        <v>42259</v>
      </c>
      <c r="D90" s="58" t="s">
        <v>436</v>
      </c>
      <c r="E90" s="58" t="s">
        <v>437</v>
      </c>
      <c r="F90" s="17">
        <v>300000</v>
      </c>
      <c r="G90" s="17"/>
      <c r="H90" s="61" t="s">
        <v>555</v>
      </c>
      <c r="I90" s="81" t="s">
        <v>85</v>
      </c>
      <c r="J90" s="68" t="s">
        <v>508</v>
      </c>
      <c r="K90" s="76"/>
      <c r="L90" s="178"/>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row>
    <row r="91" spans="1:51" s="71" customFormat="1" ht="38.25">
      <c r="A91" s="66">
        <v>77</v>
      </c>
      <c r="B91" s="25"/>
      <c r="C91" s="69">
        <v>42259</v>
      </c>
      <c r="D91" s="58" t="s">
        <v>436</v>
      </c>
      <c r="E91" s="58" t="s">
        <v>437</v>
      </c>
      <c r="F91" s="17">
        <v>200000</v>
      </c>
      <c r="G91" s="17"/>
      <c r="H91" s="61" t="s">
        <v>554</v>
      </c>
      <c r="I91" s="81" t="s">
        <v>85</v>
      </c>
      <c r="J91" s="68" t="s">
        <v>508</v>
      </c>
      <c r="K91" s="76"/>
      <c r="L91" s="178"/>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row>
    <row r="92" spans="1:51" s="71" customFormat="1" ht="38.25">
      <c r="A92" s="66">
        <v>78</v>
      </c>
      <c r="B92" s="25"/>
      <c r="C92" s="69">
        <v>42263</v>
      </c>
      <c r="D92" s="58" t="s">
        <v>409</v>
      </c>
      <c r="E92" s="58" t="s">
        <v>340</v>
      </c>
      <c r="F92" s="17">
        <v>100000</v>
      </c>
      <c r="G92" s="17"/>
      <c r="H92" s="61" t="s">
        <v>552</v>
      </c>
      <c r="I92" s="81" t="s">
        <v>85</v>
      </c>
      <c r="J92" s="65" t="s">
        <v>509</v>
      </c>
      <c r="K92" s="76"/>
      <c r="L92" s="178"/>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row>
    <row r="93" spans="1:51" s="71" customFormat="1" ht="38.25">
      <c r="A93" s="66">
        <v>79</v>
      </c>
      <c r="B93" s="25"/>
      <c r="C93" s="69">
        <v>42263</v>
      </c>
      <c r="D93" s="58" t="s">
        <v>426</v>
      </c>
      <c r="E93" s="58" t="s">
        <v>427</v>
      </c>
      <c r="F93" s="17">
        <v>1000000</v>
      </c>
      <c r="G93" s="17"/>
      <c r="H93" s="61" t="s">
        <v>552</v>
      </c>
      <c r="I93" s="81" t="s">
        <v>85</v>
      </c>
      <c r="J93" s="65" t="s">
        <v>509</v>
      </c>
      <c r="K93" s="76"/>
      <c r="L93" s="178"/>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row>
    <row r="94" spans="1:51" s="71" customFormat="1" ht="57">
      <c r="A94" s="66">
        <v>80</v>
      </c>
      <c r="B94" s="25"/>
      <c r="C94" s="69">
        <v>42263</v>
      </c>
      <c r="D94" s="58" t="s">
        <v>424</v>
      </c>
      <c r="E94" s="58" t="s">
        <v>425</v>
      </c>
      <c r="F94" s="17">
        <v>1000000</v>
      </c>
      <c r="G94" s="17"/>
      <c r="H94" s="61" t="s">
        <v>552</v>
      </c>
      <c r="I94" s="81" t="s">
        <v>85</v>
      </c>
      <c r="J94" s="65" t="s">
        <v>509</v>
      </c>
      <c r="K94" s="76"/>
      <c r="L94" s="178"/>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row>
    <row r="95" spans="1:51" s="71" customFormat="1" ht="57">
      <c r="A95" s="66">
        <v>81</v>
      </c>
      <c r="B95" s="25"/>
      <c r="C95" s="69">
        <v>42263</v>
      </c>
      <c r="D95" s="58" t="s">
        <v>40</v>
      </c>
      <c r="E95" s="58" t="s">
        <v>187</v>
      </c>
      <c r="F95" s="17">
        <v>2000000</v>
      </c>
      <c r="G95" s="17"/>
      <c r="H95" s="61" t="s">
        <v>552</v>
      </c>
      <c r="I95" s="81" t="s">
        <v>85</v>
      </c>
      <c r="J95" s="65" t="s">
        <v>509</v>
      </c>
      <c r="K95" s="76"/>
      <c r="L95" s="173"/>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row>
    <row r="96" spans="1:51" s="71" customFormat="1" ht="38.25">
      <c r="A96" s="66">
        <v>82</v>
      </c>
      <c r="B96" s="25"/>
      <c r="C96" s="69">
        <v>42263</v>
      </c>
      <c r="D96" s="58" t="s">
        <v>193</v>
      </c>
      <c r="E96" s="83" t="s">
        <v>438</v>
      </c>
      <c r="F96" s="17">
        <v>200000</v>
      </c>
      <c r="G96" s="17"/>
      <c r="H96" s="61" t="s">
        <v>552</v>
      </c>
      <c r="I96" s="81" t="s">
        <v>85</v>
      </c>
      <c r="J96" s="65" t="s">
        <v>509</v>
      </c>
      <c r="K96" s="76"/>
      <c r="L96" s="173"/>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row>
    <row r="97" spans="1:51" s="71" customFormat="1" ht="38.25">
      <c r="A97" s="66">
        <v>83</v>
      </c>
      <c r="B97" s="25"/>
      <c r="C97" s="69">
        <v>42263</v>
      </c>
      <c r="D97" s="58" t="s">
        <v>73</v>
      </c>
      <c r="E97" s="83" t="s">
        <v>439</v>
      </c>
      <c r="F97" s="17">
        <v>200000</v>
      </c>
      <c r="G97" s="17"/>
      <c r="H97" s="61" t="s">
        <v>552</v>
      </c>
      <c r="I97" s="81" t="s">
        <v>85</v>
      </c>
      <c r="J97" s="65" t="s">
        <v>509</v>
      </c>
      <c r="K97" s="76"/>
      <c r="L97" s="173"/>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row>
    <row r="98" spans="1:51" s="71" customFormat="1" ht="38.25">
      <c r="A98" s="66">
        <v>84</v>
      </c>
      <c r="B98" s="25"/>
      <c r="C98" s="69">
        <v>42263</v>
      </c>
      <c r="D98" s="58" t="s">
        <v>72</v>
      </c>
      <c r="E98" s="58" t="s">
        <v>439</v>
      </c>
      <c r="F98" s="17">
        <v>2000000</v>
      </c>
      <c r="G98" s="17"/>
      <c r="H98" s="61" t="s">
        <v>552</v>
      </c>
      <c r="I98" s="81" t="s">
        <v>85</v>
      </c>
      <c r="J98" s="65" t="s">
        <v>509</v>
      </c>
      <c r="K98" s="76"/>
      <c r="L98" s="173"/>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row>
    <row r="99" spans="1:51" s="71" customFormat="1" ht="38.25">
      <c r="A99" s="66">
        <v>85</v>
      </c>
      <c r="B99" s="25"/>
      <c r="C99" s="69">
        <v>42263</v>
      </c>
      <c r="D99" s="58" t="s">
        <v>36</v>
      </c>
      <c r="E99" s="58" t="s">
        <v>439</v>
      </c>
      <c r="F99" s="17">
        <v>3000000</v>
      </c>
      <c r="G99" s="17"/>
      <c r="H99" s="61" t="s">
        <v>552</v>
      </c>
      <c r="I99" s="81" t="s">
        <v>85</v>
      </c>
      <c r="J99" s="65" t="s">
        <v>509</v>
      </c>
      <c r="K99" s="76"/>
      <c r="L99" s="173"/>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row>
    <row r="100" spans="1:51" s="71" customFormat="1" ht="38.25">
      <c r="A100" s="66">
        <v>86</v>
      </c>
      <c r="B100" s="25"/>
      <c r="C100" s="69">
        <v>42263</v>
      </c>
      <c r="D100" s="58" t="s">
        <v>74</v>
      </c>
      <c r="E100" s="58" t="s">
        <v>439</v>
      </c>
      <c r="F100" s="17">
        <v>500000</v>
      </c>
      <c r="G100" s="17"/>
      <c r="H100" s="61" t="s">
        <v>552</v>
      </c>
      <c r="I100" s="81" t="s">
        <v>85</v>
      </c>
      <c r="J100" s="65" t="s">
        <v>509</v>
      </c>
      <c r="K100" s="76"/>
      <c r="L100" s="173"/>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row>
    <row r="101" spans="1:51" s="71" customFormat="1" ht="38.25">
      <c r="A101" s="66">
        <v>87</v>
      </c>
      <c r="B101" s="25"/>
      <c r="C101" s="69">
        <v>42263</v>
      </c>
      <c r="D101" s="58" t="s">
        <v>75</v>
      </c>
      <c r="E101" s="58" t="s">
        <v>439</v>
      </c>
      <c r="F101" s="17">
        <v>600000</v>
      </c>
      <c r="G101" s="17"/>
      <c r="H101" s="61" t="s">
        <v>552</v>
      </c>
      <c r="I101" s="81" t="s">
        <v>85</v>
      </c>
      <c r="J101" s="65" t="s">
        <v>509</v>
      </c>
      <c r="K101" s="76"/>
      <c r="L101" s="173"/>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row>
    <row r="102" spans="1:51" s="71" customFormat="1" ht="38.25">
      <c r="A102" s="66">
        <v>88</v>
      </c>
      <c r="B102" s="25"/>
      <c r="C102" s="69">
        <v>42263</v>
      </c>
      <c r="D102" s="58" t="s">
        <v>440</v>
      </c>
      <c r="E102" s="58" t="s">
        <v>50</v>
      </c>
      <c r="F102" s="17">
        <v>100000</v>
      </c>
      <c r="G102" s="17"/>
      <c r="H102" s="61" t="s">
        <v>552</v>
      </c>
      <c r="I102" s="81" t="s">
        <v>85</v>
      </c>
      <c r="J102" s="65" t="s">
        <v>509</v>
      </c>
      <c r="K102" s="76"/>
      <c r="L102" s="173"/>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row>
    <row r="103" spans="1:51" s="71" customFormat="1" ht="38.25">
      <c r="A103" s="66">
        <v>89</v>
      </c>
      <c r="B103" s="25"/>
      <c r="C103" s="69">
        <v>42263</v>
      </c>
      <c r="D103" s="58" t="s">
        <v>51</v>
      </c>
      <c r="E103" s="58" t="s">
        <v>441</v>
      </c>
      <c r="F103" s="17">
        <v>300000</v>
      </c>
      <c r="G103" s="17"/>
      <c r="H103" s="61" t="s">
        <v>552</v>
      </c>
      <c r="I103" s="81" t="s">
        <v>85</v>
      </c>
      <c r="J103" s="65" t="s">
        <v>509</v>
      </c>
      <c r="K103" s="76"/>
      <c r="L103" s="173"/>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row>
    <row r="104" spans="1:51" s="71" customFormat="1" ht="38.25">
      <c r="A104" s="66">
        <v>90</v>
      </c>
      <c r="B104" s="25"/>
      <c r="C104" s="69">
        <v>42263</v>
      </c>
      <c r="D104" s="58" t="s">
        <v>442</v>
      </c>
      <c r="E104" s="58" t="s">
        <v>438</v>
      </c>
      <c r="F104" s="17">
        <v>200000</v>
      </c>
      <c r="G104" s="17"/>
      <c r="H104" s="61" t="s">
        <v>552</v>
      </c>
      <c r="I104" s="81" t="s">
        <v>85</v>
      </c>
      <c r="J104" s="65" t="s">
        <v>509</v>
      </c>
      <c r="K104" s="76"/>
      <c r="L104" s="173"/>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row>
    <row r="105" spans="1:51" s="71" customFormat="1" ht="57">
      <c r="A105" s="66">
        <v>91</v>
      </c>
      <c r="B105" s="25"/>
      <c r="C105" s="69">
        <v>42263</v>
      </c>
      <c r="D105" s="58" t="s">
        <v>130</v>
      </c>
      <c r="E105" s="58" t="s">
        <v>443</v>
      </c>
      <c r="F105" s="17">
        <v>200000</v>
      </c>
      <c r="G105" s="17"/>
      <c r="H105" s="61" t="s">
        <v>552</v>
      </c>
      <c r="I105" s="81" t="s">
        <v>85</v>
      </c>
      <c r="J105" s="65" t="s">
        <v>509</v>
      </c>
      <c r="K105" s="76"/>
      <c r="L105" s="173"/>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row>
    <row r="106" spans="1:51" s="71" customFormat="1" ht="57">
      <c r="A106" s="66">
        <v>92</v>
      </c>
      <c r="B106" s="25"/>
      <c r="C106" s="69">
        <v>42263</v>
      </c>
      <c r="D106" s="58" t="s">
        <v>129</v>
      </c>
      <c r="E106" s="58" t="s">
        <v>443</v>
      </c>
      <c r="F106" s="17">
        <v>300000</v>
      </c>
      <c r="G106" s="17"/>
      <c r="H106" s="61" t="s">
        <v>552</v>
      </c>
      <c r="I106" s="81" t="s">
        <v>85</v>
      </c>
      <c r="J106" s="65" t="s">
        <v>509</v>
      </c>
      <c r="K106" s="76"/>
      <c r="L106" s="173"/>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row>
    <row r="107" spans="1:51" s="71" customFormat="1" ht="57">
      <c r="A107" s="66">
        <v>93</v>
      </c>
      <c r="B107" s="25"/>
      <c r="C107" s="69">
        <v>42263</v>
      </c>
      <c r="D107" s="58" t="s">
        <v>133</v>
      </c>
      <c r="E107" s="61" t="s">
        <v>444</v>
      </c>
      <c r="F107" s="17">
        <v>100000</v>
      </c>
      <c r="G107" s="17"/>
      <c r="H107" s="61" t="s">
        <v>552</v>
      </c>
      <c r="I107" s="81" t="s">
        <v>85</v>
      </c>
      <c r="J107" s="65" t="s">
        <v>509</v>
      </c>
      <c r="K107" s="76"/>
      <c r="L107" s="173"/>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row>
    <row r="108" spans="1:51" s="71" customFormat="1" ht="57">
      <c r="A108" s="66">
        <v>94</v>
      </c>
      <c r="B108" s="25"/>
      <c r="C108" s="69">
        <v>42263</v>
      </c>
      <c r="D108" s="58" t="s">
        <v>445</v>
      </c>
      <c r="E108" s="58" t="s">
        <v>444</v>
      </c>
      <c r="F108" s="17">
        <v>100000</v>
      </c>
      <c r="G108" s="17"/>
      <c r="H108" s="61" t="s">
        <v>552</v>
      </c>
      <c r="I108" s="81" t="s">
        <v>85</v>
      </c>
      <c r="J108" s="65" t="s">
        <v>509</v>
      </c>
      <c r="K108" s="76"/>
      <c r="L108" s="173"/>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row>
    <row r="109" spans="1:51" s="71" customFormat="1" ht="38.25">
      <c r="A109" s="66">
        <v>95</v>
      </c>
      <c r="B109" s="25"/>
      <c r="C109" s="69">
        <v>42263</v>
      </c>
      <c r="D109" s="58" t="s">
        <v>48</v>
      </c>
      <c r="E109" s="58" t="s">
        <v>446</v>
      </c>
      <c r="F109" s="17">
        <v>15000000</v>
      </c>
      <c r="G109" s="17"/>
      <c r="H109" s="61" t="s">
        <v>552</v>
      </c>
      <c r="I109" s="81" t="s">
        <v>85</v>
      </c>
      <c r="J109" s="65" t="s">
        <v>509</v>
      </c>
      <c r="K109" s="76"/>
      <c r="L109" s="173"/>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row>
    <row r="110" spans="1:51" s="71" customFormat="1" ht="38.25">
      <c r="A110" s="66">
        <v>96</v>
      </c>
      <c r="B110" s="25"/>
      <c r="C110" s="69">
        <v>42263</v>
      </c>
      <c r="D110" s="58" t="s">
        <v>106</v>
      </c>
      <c r="E110" s="83" t="s">
        <v>56</v>
      </c>
      <c r="F110" s="17">
        <v>4500000</v>
      </c>
      <c r="G110" s="17"/>
      <c r="H110" s="61" t="s">
        <v>552</v>
      </c>
      <c r="I110" s="81" t="s">
        <v>85</v>
      </c>
      <c r="J110" s="65" t="s">
        <v>509</v>
      </c>
      <c r="K110" s="76"/>
      <c r="L110" s="173"/>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row>
    <row r="111" spans="1:51" s="71" customFormat="1" ht="18.75">
      <c r="A111" s="66">
        <v>97</v>
      </c>
      <c r="B111" s="25"/>
      <c r="C111" s="69">
        <v>42263</v>
      </c>
      <c r="D111" s="58" t="s">
        <v>752</v>
      </c>
      <c r="E111" s="58"/>
      <c r="F111" s="17">
        <v>100000</v>
      </c>
      <c r="G111" s="17"/>
      <c r="H111" s="61" t="s">
        <v>554</v>
      </c>
      <c r="I111" s="81" t="s">
        <v>84</v>
      </c>
      <c r="J111" s="65" t="s">
        <v>510</v>
      </c>
      <c r="K111" s="76"/>
      <c r="L111" s="173"/>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row>
    <row r="112" spans="1:51" s="71" customFormat="1" ht="38.25">
      <c r="A112" s="66">
        <v>98</v>
      </c>
      <c r="B112" s="25"/>
      <c r="C112" s="69">
        <v>42263</v>
      </c>
      <c r="D112" s="58" t="s">
        <v>447</v>
      </c>
      <c r="E112" s="58" t="s">
        <v>38</v>
      </c>
      <c r="F112" s="17">
        <v>1000000</v>
      </c>
      <c r="G112" s="17"/>
      <c r="H112" s="61" t="s">
        <v>552</v>
      </c>
      <c r="I112" s="81" t="s">
        <v>84</v>
      </c>
      <c r="J112" s="65" t="s">
        <v>509</v>
      </c>
      <c r="K112" s="76"/>
      <c r="L112" s="173"/>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row>
    <row r="113" spans="1:51" s="71" customFormat="1" ht="38.25">
      <c r="A113" s="66">
        <v>99</v>
      </c>
      <c r="B113" s="25"/>
      <c r="C113" s="69">
        <v>42263</v>
      </c>
      <c r="D113" s="58" t="s">
        <v>448</v>
      </c>
      <c r="E113" s="58"/>
      <c r="F113" s="17">
        <v>300000</v>
      </c>
      <c r="G113" s="17"/>
      <c r="H113" s="61" t="s">
        <v>552</v>
      </c>
      <c r="I113" s="81" t="s">
        <v>84</v>
      </c>
      <c r="J113" s="65" t="s">
        <v>509</v>
      </c>
      <c r="K113" s="76"/>
      <c r="L113" s="173"/>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row>
    <row r="114" spans="1:51" ht="38.25">
      <c r="A114" s="66">
        <v>100</v>
      </c>
      <c r="B114" s="71"/>
      <c r="C114" s="69">
        <v>42263</v>
      </c>
      <c r="D114" s="58" t="s">
        <v>449</v>
      </c>
      <c r="E114" s="58" t="s">
        <v>450</v>
      </c>
      <c r="F114" s="17">
        <v>300000</v>
      </c>
      <c r="G114" s="17"/>
      <c r="H114" s="61" t="s">
        <v>552</v>
      </c>
      <c r="I114" s="81" t="s">
        <v>84</v>
      </c>
      <c r="J114" s="65" t="s">
        <v>509</v>
      </c>
      <c r="K114" s="76"/>
      <c r="L114" s="174"/>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row>
    <row r="115" spans="1:51" ht="38.25">
      <c r="A115" s="66">
        <v>101</v>
      </c>
      <c r="B115" s="71"/>
      <c r="C115" s="69">
        <v>42263</v>
      </c>
      <c r="D115" s="58" t="s">
        <v>239</v>
      </c>
      <c r="E115" s="58"/>
      <c r="F115" s="17">
        <v>500000</v>
      </c>
      <c r="G115" s="17"/>
      <c r="H115" s="61" t="s">
        <v>552</v>
      </c>
      <c r="I115" s="81" t="s">
        <v>84</v>
      </c>
      <c r="J115" s="65" t="s">
        <v>509</v>
      </c>
      <c r="K115" s="76"/>
      <c r="L115" s="174"/>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row>
    <row r="116" spans="1:51" s="71" customFormat="1" ht="38.25">
      <c r="A116" s="66">
        <v>102</v>
      </c>
      <c r="B116" s="25"/>
      <c r="C116" s="69">
        <v>42263</v>
      </c>
      <c r="D116" s="58" t="s">
        <v>451</v>
      </c>
      <c r="E116" s="58" t="s">
        <v>452</v>
      </c>
      <c r="F116" s="17">
        <v>1000000</v>
      </c>
      <c r="G116" s="17"/>
      <c r="H116" s="61" t="s">
        <v>552</v>
      </c>
      <c r="I116" s="81" t="s">
        <v>84</v>
      </c>
      <c r="J116" s="65" t="s">
        <v>509</v>
      </c>
      <c r="K116" s="76"/>
      <c r="L116" s="173"/>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row>
    <row r="117" spans="1:51" s="71" customFormat="1" ht="38.25">
      <c r="A117" s="66">
        <v>103</v>
      </c>
      <c r="B117" s="25"/>
      <c r="C117" s="69">
        <v>42263</v>
      </c>
      <c r="D117" s="58" t="s">
        <v>512</v>
      </c>
      <c r="E117" s="58" t="s">
        <v>38</v>
      </c>
      <c r="F117" s="17">
        <v>200000</v>
      </c>
      <c r="G117" s="17"/>
      <c r="H117" s="61" t="s">
        <v>552</v>
      </c>
      <c r="I117" s="81" t="s">
        <v>84</v>
      </c>
      <c r="J117" s="65" t="s">
        <v>509</v>
      </c>
      <c r="K117" s="76"/>
      <c r="L117" s="173"/>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row>
    <row r="118" spans="1:51" s="71" customFormat="1" ht="18.75">
      <c r="A118" s="66">
        <v>104</v>
      </c>
      <c r="B118" s="25"/>
      <c r="C118" s="69">
        <v>42263</v>
      </c>
      <c r="D118" s="58" t="s">
        <v>512</v>
      </c>
      <c r="E118" s="58" t="s">
        <v>38</v>
      </c>
      <c r="F118" s="17">
        <v>100000</v>
      </c>
      <c r="G118" s="17"/>
      <c r="H118" s="61" t="s">
        <v>554</v>
      </c>
      <c r="I118" s="81" t="s">
        <v>84</v>
      </c>
      <c r="J118" s="65" t="s">
        <v>510</v>
      </c>
      <c r="K118" s="76"/>
      <c r="L118" s="173"/>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row>
    <row r="119" spans="1:51" s="71" customFormat="1" ht="38.25">
      <c r="A119" s="66">
        <v>105</v>
      </c>
      <c r="B119" s="25"/>
      <c r="C119" s="69">
        <v>42263</v>
      </c>
      <c r="D119" s="58" t="s">
        <v>453</v>
      </c>
      <c r="E119" s="58"/>
      <c r="F119" s="17">
        <v>200000</v>
      </c>
      <c r="G119" s="17"/>
      <c r="H119" s="61" t="s">
        <v>552</v>
      </c>
      <c r="I119" s="81" t="s">
        <v>84</v>
      </c>
      <c r="J119" s="65" t="s">
        <v>509</v>
      </c>
      <c r="K119" s="76"/>
      <c r="L119" s="173"/>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row>
    <row r="120" spans="1:51" s="71" customFormat="1" ht="38.25">
      <c r="A120" s="66">
        <v>106</v>
      </c>
      <c r="B120" s="25"/>
      <c r="C120" s="69">
        <v>42263</v>
      </c>
      <c r="D120" s="58" t="s">
        <v>454</v>
      </c>
      <c r="E120" s="58"/>
      <c r="F120" s="17">
        <v>500000</v>
      </c>
      <c r="G120" s="17"/>
      <c r="H120" s="61" t="s">
        <v>552</v>
      </c>
      <c r="I120" s="81" t="s">
        <v>84</v>
      </c>
      <c r="J120" s="65" t="s">
        <v>509</v>
      </c>
      <c r="K120" s="76"/>
      <c r="L120" s="173"/>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row>
    <row r="121" spans="1:51" s="71" customFormat="1" ht="38.25">
      <c r="A121" s="66">
        <v>107</v>
      </c>
      <c r="B121" s="25"/>
      <c r="C121" s="69">
        <v>42263</v>
      </c>
      <c r="D121" s="58" t="s">
        <v>117</v>
      </c>
      <c r="E121" s="58" t="s">
        <v>837</v>
      </c>
      <c r="F121" s="17">
        <v>2000000</v>
      </c>
      <c r="G121" s="17"/>
      <c r="H121" s="61" t="s">
        <v>552</v>
      </c>
      <c r="I121" s="81" t="s">
        <v>84</v>
      </c>
      <c r="J121" s="65" t="s">
        <v>509</v>
      </c>
      <c r="K121" s="76"/>
      <c r="L121" s="173"/>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row>
    <row r="122" spans="1:51" s="71" customFormat="1" ht="38.25">
      <c r="A122" s="66">
        <v>108</v>
      </c>
      <c r="B122" s="25"/>
      <c r="C122" s="69">
        <v>42263</v>
      </c>
      <c r="D122" s="58" t="s">
        <v>455</v>
      </c>
      <c r="E122" s="58" t="s">
        <v>456</v>
      </c>
      <c r="F122" s="17">
        <v>500000</v>
      </c>
      <c r="G122" s="17"/>
      <c r="H122" s="61" t="s">
        <v>552</v>
      </c>
      <c r="I122" s="81" t="s">
        <v>84</v>
      </c>
      <c r="J122" s="65" t="s">
        <v>509</v>
      </c>
      <c r="K122" s="76"/>
      <c r="L122" s="173"/>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row>
    <row r="123" spans="1:51" s="71" customFormat="1" ht="38.25">
      <c r="A123" s="66">
        <v>109</v>
      </c>
      <c r="B123" s="25"/>
      <c r="C123" s="69">
        <v>42263</v>
      </c>
      <c r="D123" s="58" t="s">
        <v>150</v>
      </c>
      <c r="E123" s="58" t="s">
        <v>457</v>
      </c>
      <c r="F123" s="17">
        <v>500000</v>
      </c>
      <c r="G123" s="17"/>
      <c r="H123" s="61" t="s">
        <v>552</v>
      </c>
      <c r="I123" s="81" t="s">
        <v>85</v>
      </c>
      <c r="J123" s="65" t="s">
        <v>509</v>
      </c>
      <c r="K123" s="76"/>
      <c r="L123" s="173"/>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row>
    <row r="124" spans="1:51" s="71" customFormat="1" ht="38.25">
      <c r="A124" s="66">
        <v>110</v>
      </c>
      <c r="B124" s="25"/>
      <c r="C124" s="69">
        <v>42263</v>
      </c>
      <c r="D124" s="58" t="s">
        <v>458</v>
      </c>
      <c r="E124" s="58" t="s">
        <v>437</v>
      </c>
      <c r="F124" s="17">
        <v>42617000</v>
      </c>
      <c r="G124" s="90"/>
      <c r="H124" s="61" t="s">
        <v>553</v>
      </c>
      <c r="I124" s="81" t="s">
        <v>85</v>
      </c>
      <c r="J124" s="65" t="s">
        <v>650</v>
      </c>
      <c r="K124" s="76"/>
      <c r="L124" s="173"/>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row>
    <row r="125" spans="1:51" s="71" customFormat="1" ht="38.25">
      <c r="A125" s="66">
        <v>111</v>
      </c>
      <c r="B125" s="25"/>
      <c r="C125" s="69">
        <v>42263</v>
      </c>
      <c r="D125" s="58" t="s">
        <v>52</v>
      </c>
      <c r="E125" s="58" t="s">
        <v>53</v>
      </c>
      <c r="F125" s="17">
        <v>3000000</v>
      </c>
      <c r="G125" s="90"/>
      <c r="H125" s="61" t="s">
        <v>552</v>
      </c>
      <c r="I125" s="81" t="s">
        <v>85</v>
      </c>
      <c r="J125" s="65" t="s">
        <v>509</v>
      </c>
      <c r="K125" s="76"/>
      <c r="L125" s="173"/>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row>
    <row r="126" spans="1:51" s="71" customFormat="1" ht="38.25">
      <c r="A126" s="66">
        <v>112</v>
      </c>
      <c r="B126" s="25"/>
      <c r="C126" s="69">
        <v>42263</v>
      </c>
      <c r="D126" s="58" t="s">
        <v>459</v>
      </c>
      <c r="E126" s="58" t="s">
        <v>110</v>
      </c>
      <c r="F126" s="17">
        <v>500000</v>
      </c>
      <c r="G126" s="90"/>
      <c r="H126" s="61" t="s">
        <v>552</v>
      </c>
      <c r="I126" s="81" t="s">
        <v>84</v>
      </c>
      <c r="J126" s="65" t="s">
        <v>509</v>
      </c>
      <c r="K126" s="76"/>
      <c r="L126" s="173"/>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row>
    <row r="127" spans="1:51" s="71" customFormat="1" ht="38.25">
      <c r="A127" s="66">
        <v>113</v>
      </c>
      <c r="B127" s="25"/>
      <c r="C127" s="69">
        <v>42263</v>
      </c>
      <c r="D127" s="58" t="s">
        <v>753</v>
      </c>
      <c r="E127" s="58" t="s">
        <v>460</v>
      </c>
      <c r="F127" s="17">
        <v>400000</v>
      </c>
      <c r="G127" s="90"/>
      <c r="H127" s="61" t="s">
        <v>554</v>
      </c>
      <c r="I127" s="81" t="s">
        <v>84</v>
      </c>
      <c r="J127" s="65" t="s">
        <v>510</v>
      </c>
      <c r="K127" s="76"/>
      <c r="L127" s="173"/>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row>
    <row r="128" spans="1:51" ht="38.25">
      <c r="A128" s="66">
        <v>114</v>
      </c>
      <c r="B128" s="71"/>
      <c r="C128" s="69">
        <v>42263</v>
      </c>
      <c r="D128" s="58" t="s">
        <v>417</v>
      </c>
      <c r="E128" s="58" t="s">
        <v>418</v>
      </c>
      <c r="F128" s="17">
        <v>500000</v>
      </c>
      <c r="G128" s="17"/>
      <c r="H128" s="61" t="s">
        <v>552</v>
      </c>
      <c r="I128" s="81" t="s">
        <v>84</v>
      </c>
      <c r="J128" s="65" t="s">
        <v>509</v>
      </c>
      <c r="K128" s="76"/>
      <c r="L128" s="174"/>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row>
    <row r="129" spans="1:51" s="71" customFormat="1" ht="38.25">
      <c r="A129" s="66">
        <v>115</v>
      </c>
      <c r="B129" s="25"/>
      <c r="C129" s="69">
        <v>42263</v>
      </c>
      <c r="D129" s="58" t="s">
        <v>421</v>
      </c>
      <c r="E129" s="58" t="s">
        <v>418</v>
      </c>
      <c r="F129" s="17">
        <v>1000000</v>
      </c>
      <c r="G129" s="90"/>
      <c r="H129" s="61" t="s">
        <v>552</v>
      </c>
      <c r="I129" s="81" t="s">
        <v>84</v>
      </c>
      <c r="J129" s="65" t="s">
        <v>509</v>
      </c>
      <c r="K129" s="76"/>
      <c r="L129" s="173"/>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row>
    <row r="130" spans="1:51" s="71" customFormat="1" ht="38.25">
      <c r="A130" s="66">
        <v>116</v>
      </c>
      <c r="B130" s="25"/>
      <c r="C130" s="69">
        <v>42263</v>
      </c>
      <c r="D130" s="58" t="s">
        <v>422</v>
      </c>
      <c r="E130" s="58" t="s">
        <v>418</v>
      </c>
      <c r="F130" s="17">
        <v>200000</v>
      </c>
      <c r="G130" s="90"/>
      <c r="H130" s="61" t="s">
        <v>552</v>
      </c>
      <c r="I130" s="81" t="s">
        <v>84</v>
      </c>
      <c r="J130" s="65" t="s">
        <v>509</v>
      </c>
      <c r="K130" s="76"/>
      <c r="L130" s="173"/>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row>
    <row r="131" spans="1:51" s="71" customFormat="1" ht="38.25">
      <c r="A131" s="66">
        <v>117</v>
      </c>
      <c r="B131" s="25"/>
      <c r="C131" s="69">
        <v>42263</v>
      </c>
      <c r="D131" s="58" t="s">
        <v>423</v>
      </c>
      <c r="E131" s="58" t="s">
        <v>418</v>
      </c>
      <c r="F131" s="17">
        <v>300000</v>
      </c>
      <c r="G131" s="90"/>
      <c r="H131" s="61" t="s">
        <v>552</v>
      </c>
      <c r="I131" s="81" t="s">
        <v>84</v>
      </c>
      <c r="J131" s="65" t="s">
        <v>509</v>
      </c>
      <c r="K131" s="76"/>
      <c r="L131" s="173"/>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row>
    <row r="132" spans="1:51" s="71" customFormat="1" ht="38.25">
      <c r="A132" s="66">
        <v>118</v>
      </c>
      <c r="B132" s="25"/>
      <c r="C132" s="69">
        <v>42263</v>
      </c>
      <c r="D132" s="58" t="s">
        <v>67</v>
      </c>
      <c r="E132" s="58" t="s">
        <v>68</v>
      </c>
      <c r="F132" s="17">
        <v>200000</v>
      </c>
      <c r="G132" s="90"/>
      <c r="H132" s="61" t="s">
        <v>552</v>
      </c>
      <c r="I132" s="81" t="s">
        <v>84</v>
      </c>
      <c r="J132" s="65" t="s">
        <v>509</v>
      </c>
      <c r="K132" s="76"/>
      <c r="L132" s="173"/>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row>
    <row r="133" spans="1:51" s="71" customFormat="1" ht="38.25">
      <c r="A133" s="66">
        <v>119</v>
      </c>
      <c r="B133" s="25"/>
      <c r="C133" s="69">
        <v>42263</v>
      </c>
      <c r="D133" s="58" t="s">
        <v>461</v>
      </c>
      <c r="E133" s="58"/>
      <c r="F133" s="17">
        <v>500000</v>
      </c>
      <c r="G133" s="90"/>
      <c r="H133" s="61" t="s">
        <v>552</v>
      </c>
      <c r="I133" s="81" t="s">
        <v>84</v>
      </c>
      <c r="J133" s="65" t="s">
        <v>509</v>
      </c>
      <c r="K133" s="76"/>
      <c r="L133" s="173"/>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row>
    <row r="134" spans="1:51" s="71" customFormat="1" ht="57">
      <c r="A134" s="66">
        <v>120</v>
      </c>
      <c r="B134" s="25"/>
      <c r="C134" s="69">
        <v>42263</v>
      </c>
      <c r="D134" s="58" t="s">
        <v>834</v>
      </c>
      <c r="E134" s="58" t="s">
        <v>462</v>
      </c>
      <c r="F134" s="17">
        <v>200000</v>
      </c>
      <c r="G134" s="90"/>
      <c r="H134" s="61" t="s">
        <v>552</v>
      </c>
      <c r="I134" s="81" t="s">
        <v>85</v>
      </c>
      <c r="J134" s="65" t="s">
        <v>509</v>
      </c>
      <c r="K134" s="76"/>
      <c r="L134" s="173"/>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row>
    <row r="135" spans="1:51" s="71" customFormat="1" ht="38.25">
      <c r="A135" s="66">
        <v>121</v>
      </c>
      <c r="B135" s="25"/>
      <c r="C135" s="69">
        <v>42263</v>
      </c>
      <c r="D135" s="58" t="s">
        <v>463</v>
      </c>
      <c r="E135" s="58" t="s">
        <v>119</v>
      </c>
      <c r="F135" s="17">
        <v>200000</v>
      </c>
      <c r="G135" s="90"/>
      <c r="H135" s="61" t="s">
        <v>552</v>
      </c>
      <c r="I135" s="81" t="s">
        <v>85</v>
      </c>
      <c r="J135" s="65" t="s">
        <v>509</v>
      </c>
      <c r="K135" s="76"/>
      <c r="L135" s="173"/>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row>
    <row r="136" spans="1:51" s="71" customFormat="1" ht="38.25">
      <c r="A136" s="66">
        <v>122</v>
      </c>
      <c r="B136" s="25"/>
      <c r="C136" s="69">
        <v>42263</v>
      </c>
      <c r="D136" s="58" t="s">
        <v>464</v>
      </c>
      <c r="E136" s="58" t="s">
        <v>465</v>
      </c>
      <c r="F136" s="17">
        <v>300000</v>
      </c>
      <c r="G136" s="90"/>
      <c r="H136" s="61" t="s">
        <v>552</v>
      </c>
      <c r="I136" s="81" t="s">
        <v>85</v>
      </c>
      <c r="J136" s="65" t="s">
        <v>509</v>
      </c>
      <c r="K136" s="76"/>
      <c r="L136" s="173"/>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row>
    <row r="137" spans="1:51" s="71" customFormat="1" ht="38.25">
      <c r="A137" s="66">
        <v>123</v>
      </c>
      <c r="B137" s="25"/>
      <c r="C137" s="69">
        <v>42263</v>
      </c>
      <c r="D137" s="58" t="s">
        <v>464</v>
      </c>
      <c r="E137" s="58" t="s">
        <v>465</v>
      </c>
      <c r="F137" s="17">
        <v>100000</v>
      </c>
      <c r="G137" s="90"/>
      <c r="H137" s="61" t="s">
        <v>555</v>
      </c>
      <c r="I137" s="81" t="s">
        <v>85</v>
      </c>
      <c r="J137" s="65" t="s">
        <v>502</v>
      </c>
      <c r="K137" s="76"/>
      <c r="L137" s="173"/>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row>
    <row r="138" spans="1:51" s="71" customFormat="1" ht="38.25">
      <c r="A138" s="66">
        <v>124</v>
      </c>
      <c r="B138" s="25"/>
      <c r="C138" s="69">
        <v>42263</v>
      </c>
      <c r="D138" s="58" t="s">
        <v>464</v>
      </c>
      <c r="E138" s="58" t="s">
        <v>465</v>
      </c>
      <c r="F138" s="17">
        <v>100000</v>
      </c>
      <c r="G138" s="90"/>
      <c r="H138" s="61" t="s">
        <v>554</v>
      </c>
      <c r="I138" s="81" t="s">
        <v>85</v>
      </c>
      <c r="J138" s="65" t="s">
        <v>502</v>
      </c>
      <c r="K138" s="76"/>
      <c r="L138" s="173"/>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row>
    <row r="139" spans="1:51" s="71" customFormat="1" ht="38.25">
      <c r="A139" s="66">
        <v>125</v>
      </c>
      <c r="B139" s="25"/>
      <c r="C139" s="69">
        <v>42263</v>
      </c>
      <c r="D139" s="58" t="s">
        <v>315</v>
      </c>
      <c r="E139" s="58"/>
      <c r="F139" s="17">
        <v>300000</v>
      </c>
      <c r="G139" s="90"/>
      <c r="H139" s="61" t="s">
        <v>552</v>
      </c>
      <c r="I139" s="81" t="s">
        <v>85</v>
      </c>
      <c r="J139" s="65" t="s">
        <v>509</v>
      </c>
      <c r="K139" s="76"/>
      <c r="L139" s="173"/>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row>
    <row r="140" spans="1:51" s="71" customFormat="1" ht="38.25">
      <c r="A140" s="66">
        <v>126</v>
      </c>
      <c r="B140" s="25"/>
      <c r="C140" s="69">
        <v>42263</v>
      </c>
      <c r="D140" s="58" t="s">
        <v>192</v>
      </c>
      <c r="E140" s="58"/>
      <c r="F140" s="17">
        <v>300000</v>
      </c>
      <c r="G140" s="90"/>
      <c r="H140" s="61" t="s">
        <v>552</v>
      </c>
      <c r="I140" s="81" t="s">
        <v>85</v>
      </c>
      <c r="J140" s="65" t="s">
        <v>509</v>
      </c>
      <c r="K140" s="76"/>
      <c r="L140" s="173"/>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row>
    <row r="141" spans="1:51" s="71" customFormat="1" ht="38.25">
      <c r="A141" s="66">
        <v>127</v>
      </c>
      <c r="B141" s="25"/>
      <c r="C141" s="69">
        <v>42263</v>
      </c>
      <c r="D141" s="58" t="s">
        <v>383</v>
      </c>
      <c r="E141" s="58"/>
      <c r="F141" s="17">
        <v>200000</v>
      </c>
      <c r="G141" s="90"/>
      <c r="H141" s="61" t="s">
        <v>552</v>
      </c>
      <c r="I141" s="81" t="s">
        <v>85</v>
      </c>
      <c r="J141" s="65" t="s">
        <v>509</v>
      </c>
      <c r="K141" s="76"/>
      <c r="L141" s="173"/>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row>
    <row r="142" spans="1:51" s="71" customFormat="1" ht="38.25">
      <c r="A142" s="66">
        <v>128</v>
      </c>
      <c r="B142" s="25"/>
      <c r="C142" s="69">
        <v>42263</v>
      </c>
      <c r="D142" s="58" t="s">
        <v>466</v>
      </c>
      <c r="E142" s="58" t="s">
        <v>467</v>
      </c>
      <c r="F142" s="17">
        <v>500000</v>
      </c>
      <c r="G142" s="90"/>
      <c r="H142" s="61" t="s">
        <v>552</v>
      </c>
      <c r="I142" s="81" t="s">
        <v>85</v>
      </c>
      <c r="J142" s="65" t="s">
        <v>509</v>
      </c>
      <c r="K142" s="76"/>
      <c r="L142" s="173"/>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row>
    <row r="143" spans="1:51" s="71" customFormat="1" ht="38.25">
      <c r="A143" s="66">
        <v>129</v>
      </c>
      <c r="B143" s="25"/>
      <c r="C143" s="69">
        <v>42264</v>
      </c>
      <c r="D143" s="58" t="s">
        <v>468</v>
      </c>
      <c r="E143" s="58" t="s">
        <v>469</v>
      </c>
      <c r="F143" s="17">
        <v>300000</v>
      </c>
      <c r="G143" s="90"/>
      <c r="H143" s="61" t="s">
        <v>552</v>
      </c>
      <c r="I143" s="81" t="s">
        <v>84</v>
      </c>
      <c r="J143" s="65" t="s">
        <v>509</v>
      </c>
      <c r="K143" s="76"/>
      <c r="L143" s="173"/>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row>
    <row r="144" spans="1:51" s="71" customFormat="1" ht="38.25">
      <c r="A144" s="66">
        <v>130</v>
      </c>
      <c r="B144" s="25"/>
      <c r="C144" s="69">
        <v>42264</v>
      </c>
      <c r="D144" s="58" t="s">
        <v>470</v>
      </c>
      <c r="E144" s="58"/>
      <c r="F144" s="17">
        <v>200000</v>
      </c>
      <c r="G144" s="90"/>
      <c r="H144" s="61" t="s">
        <v>552</v>
      </c>
      <c r="I144" s="81" t="s">
        <v>84</v>
      </c>
      <c r="J144" s="65" t="s">
        <v>509</v>
      </c>
      <c r="K144" s="76"/>
      <c r="L144" s="173"/>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row>
    <row r="145" spans="1:51" s="71" customFormat="1" ht="38.25">
      <c r="A145" s="66">
        <v>131</v>
      </c>
      <c r="B145" s="25"/>
      <c r="C145" s="69">
        <v>42264</v>
      </c>
      <c r="D145" s="58" t="s">
        <v>471</v>
      </c>
      <c r="E145" s="58" t="s">
        <v>472</v>
      </c>
      <c r="F145" s="17">
        <v>300000</v>
      </c>
      <c r="G145" s="90"/>
      <c r="H145" s="61" t="s">
        <v>552</v>
      </c>
      <c r="I145" s="81" t="s">
        <v>84</v>
      </c>
      <c r="J145" s="65" t="s">
        <v>509</v>
      </c>
      <c r="K145" s="76"/>
      <c r="L145" s="173"/>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row>
    <row r="146" spans="1:51" s="71" customFormat="1" ht="38.25">
      <c r="A146" s="66">
        <v>132</v>
      </c>
      <c r="B146" s="25"/>
      <c r="C146" s="69">
        <v>42264</v>
      </c>
      <c r="D146" s="58" t="s">
        <v>473</v>
      </c>
      <c r="E146" s="58" t="s">
        <v>474</v>
      </c>
      <c r="F146" s="17">
        <v>500000</v>
      </c>
      <c r="G146" s="90"/>
      <c r="H146" s="61" t="s">
        <v>552</v>
      </c>
      <c r="I146" s="81" t="s">
        <v>85</v>
      </c>
      <c r="J146" s="65" t="s">
        <v>509</v>
      </c>
      <c r="K146" s="76"/>
      <c r="L146" s="173"/>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row>
    <row r="147" spans="1:51" s="71" customFormat="1" ht="38.25">
      <c r="A147" s="66">
        <v>133</v>
      </c>
      <c r="B147" s="25"/>
      <c r="C147" s="69">
        <v>42264</v>
      </c>
      <c r="D147" s="58" t="s">
        <v>475</v>
      </c>
      <c r="E147" s="58" t="s">
        <v>526</v>
      </c>
      <c r="F147" s="17">
        <v>140000</v>
      </c>
      <c r="G147" s="90"/>
      <c r="H147" s="61" t="s">
        <v>555</v>
      </c>
      <c r="I147" s="81" t="s">
        <v>85</v>
      </c>
      <c r="J147" s="68" t="s">
        <v>506</v>
      </c>
      <c r="K147" s="76"/>
      <c r="L147" s="173"/>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row>
    <row r="148" spans="1:51" s="71" customFormat="1" ht="38.25">
      <c r="A148" s="66">
        <v>134</v>
      </c>
      <c r="B148" s="25"/>
      <c r="C148" s="69">
        <v>42264</v>
      </c>
      <c r="D148" s="58" t="s">
        <v>475</v>
      </c>
      <c r="E148" s="58" t="s">
        <v>526</v>
      </c>
      <c r="F148" s="17">
        <v>110000</v>
      </c>
      <c r="G148" s="90"/>
      <c r="H148" s="61" t="s">
        <v>554</v>
      </c>
      <c r="I148" s="81" t="s">
        <v>85</v>
      </c>
      <c r="J148" s="68" t="s">
        <v>506</v>
      </c>
      <c r="K148" s="76"/>
      <c r="L148" s="173"/>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row>
    <row r="149" spans="1:51" s="71" customFormat="1" ht="18.75">
      <c r="A149" s="66">
        <v>135</v>
      </c>
      <c r="B149" s="25"/>
      <c r="C149" s="69">
        <v>42264</v>
      </c>
      <c r="D149" s="58" t="s">
        <v>476</v>
      </c>
      <c r="E149" s="58" t="s">
        <v>477</v>
      </c>
      <c r="F149" s="17">
        <v>300000</v>
      </c>
      <c r="G149" s="90"/>
      <c r="H149" s="61" t="s">
        <v>555</v>
      </c>
      <c r="I149" s="81" t="s">
        <v>85</v>
      </c>
      <c r="J149" s="65" t="s">
        <v>502</v>
      </c>
      <c r="K149" s="76"/>
      <c r="L149" s="173"/>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row>
    <row r="150" spans="1:51" s="71" customFormat="1" ht="18.75">
      <c r="A150" s="66">
        <v>136</v>
      </c>
      <c r="B150" s="25"/>
      <c r="C150" s="69">
        <v>42264</v>
      </c>
      <c r="D150" s="58" t="s">
        <v>476</v>
      </c>
      <c r="E150" s="58" t="s">
        <v>477</v>
      </c>
      <c r="F150" s="17">
        <v>200000</v>
      </c>
      <c r="G150" s="90"/>
      <c r="H150" s="61" t="s">
        <v>554</v>
      </c>
      <c r="I150" s="81" t="s">
        <v>85</v>
      </c>
      <c r="J150" s="65"/>
      <c r="K150" s="76"/>
      <c r="L150" s="173"/>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row>
    <row r="151" spans="1:51" s="71" customFormat="1" ht="38.25">
      <c r="A151" s="66">
        <v>137</v>
      </c>
      <c r="B151" s="25"/>
      <c r="C151" s="69">
        <v>42264</v>
      </c>
      <c r="D151" s="58" t="s">
        <v>64</v>
      </c>
      <c r="E151" s="58"/>
      <c r="F151" s="17">
        <v>1000000</v>
      </c>
      <c r="G151" s="90"/>
      <c r="H151" s="61" t="s">
        <v>552</v>
      </c>
      <c r="I151" s="81" t="s">
        <v>84</v>
      </c>
      <c r="J151" s="65" t="s">
        <v>509</v>
      </c>
      <c r="K151" s="76"/>
      <c r="L151" s="173"/>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row>
    <row r="152" spans="1:51" s="71" customFormat="1" ht="18.75">
      <c r="A152" s="66">
        <v>138</v>
      </c>
      <c r="B152" s="25"/>
      <c r="C152" s="69">
        <v>42264</v>
      </c>
      <c r="D152" s="58" t="s">
        <v>64</v>
      </c>
      <c r="E152" s="58"/>
      <c r="F152" s="17">
        <v>600000</v>
      </c>
      <c r="G152" s="90"/>
      <c r="H152" s="61" t="s">
        <v>555</v>
      </c>
      <c r="I152" s="81" t="s">
        <v>84</v>
      </c>
      <c r="J152" s="65" t="s">
        <v>502</v>
      </c>
      <c r="K152" s="76"/>
      <c r="L152" s="173"/>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row>
    <row r="153" spans="1:51" s="71" customFormat="1" ht="18.75">
      <c r="A153" s="66">
        <v>139</v>
      </c>
      <c r="B153" s="25"/>
      <c r="C153" s="69">
        <v>42264</v>
      </c>
      <c r="D153" s="58" t="s">
        <v>64</v>
      </c>
      <c r="E153" s="58"/>
      <c r="F153" s="17">
        <v>400000</v>
      </c>
      <c r="G153" s="90"/>
      <c r="H153" s="61" t="s">
        <v>554</v>
      </c>
      <c r="I153" s="81" t="s">
        <v>84</v>
      </c>
      <c r="J153" s="65" t="s">
        <v>502</v>
      </c>
      <c r="K153" s="76"/>
      <c r="L153" s="173"/>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row>
    <row r="154" spans="1:51" s="71" customFormat="1" ht="38.25">
      <c r="A154" s="66">
        <v>140</v>
      </c>
      <c r="B154" s="25"/>
      <c r="C154" s="69">
        <v>42264</v>
      </c>
      <c r="D154" s="58" t="s">
        <v>478</v>
      </c>
      <c r="E154" s="58" t="s">
        <v>479</v>
      </c>
      <c r="F154" s="17">
        <v>500000</v>
      </c>
      <c r="G154" s="90"/>
      <c r="H154" s="61" t="s">
        <v>552</v>
      </c>
      <c r="I154" s="81" t="s">
        <v>85</v>
      </c>
      <c r="J154" s="65" t="s">
        <v>509</v>
      </c>
      <c r="K154" s="76"/>
      <c r="L154" s="173"/>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row>
    <row r="155" spans="1:51" s="71" customFormat="1" ht="38.25">
      <c r="A155" s="66">
        <v>141</v>
      </c>
      <c r="B155" s="25"/>
      <c r="C155" s="69">
        <v>42264</v>
      </c>
      <c r="D155" s="58" t="s">
        <v>384</v>
      </c>
      <c r="E155" s="58" t="s">
        <v>551</v>
      </c>
      <c r="F155" s="17">
        <v>3000000</v>
      </c>
      <c r="G155" s="90"/>
      <c r="H155" s="61" t="s">
        <v>552</v>
      </c>
      <c r="I155" s="81" t="s">
        <v>84</v>
      </c>
      <c r="J155" s="65" t="s">
        <v>509</v>
      </c>
      <c r="K155" s="76"/>
      <c r="L155" s="173"/>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row>
    <row r="156" spans="1:51" s="71" customFormat="1" ht="38.25">
      <c r="A156" s="66">
        <v>142</v>
      </c>
      <c r="B156" s="25"/>
      <c r="C156" s="69">
        <v>42264</v>
      </c>
      <c r="D156" s="58" t="s">
        <v>480</v>
      </c>
      <c r="E156" s="58" t="s">
        <v>481</v>
      </c>
      <c r="F156" s="17">
        <v>200000</v>
      </c>
      <c r="G156" s="90"/>
      <c r="H156" s="61" t="s">
        <v>552</v>
      </c>
      <c r="I156" s="81" t="s">
        <v>85</v>
      </c>
      <c r="J156" s="65" t="s">
        <v>509</v>
      </c>
      <c r="K156" s="76"/>
      <c r="L156" s="173"/>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row>
    <row r="157" spans="1:51" s="71" customFormat="1" ht="38.25">
      <c r="A157" s="66">
        <v>143</v>
      </c>
      <c r="B157" s="25"/>
      <c r="C157" s="69">
        <v>42264</v>
      </c>
      <c r="D157" s="58" t="s">
        <v>482</v>
      </c>
      <c r="E157" s="58" t="s">
        <v>433</v>
      </c>
      <c r="F157" s="17">
        <v>1100000</v>
      </c>
      <c r="G157" s="90"/>
      <c r="H157" s="61" t="s">
        <v>552</v>
      </c>
      <c r="I157" s="81" t="s">
        <v>85</v>
      </c>
      <c r="J157" s="65" t="s">
        <v>509</v>
      </c>
      <c r="K157" s="76"/>
      <c r="L157" s="173"/>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row>
    <row r="158" spans="1:51" s="71" customFormat="1" ht="38.25">
      <c r="A158" s="66">
        <v>144</v>
      </c>
      <c r="B158" s="25"/>
      <c r="C158" s="69">
        <v>42264</v>
      </c>
      <c r="D158" s="58" t="s">
        <v>483</v>
      </c>
      <c r="E158" s="58" t="s">
        <v>484</v>
      </c>
      <c r="F158" s="17">
        <v>1000000</v>
      </c>
      <c r="G158" s="90"/>
      <c r="H158" s="61" t="s">
        <v>552</v>
      </c>
      <c r="I158" s="81" t="s">
        <v>85</v>
      </c>
      <c r="J158" s="65" t="s">
        <v>509</v>
      </c>
      <c r="K158" s="76"/>
      <c r="L158" s="173"/>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row>
    <row r="159" spans="1:51" s="71" customFormat="1" ht="38.25">
      <c r="A159" s="66">
        <v>145</v>
      </c>
      <c r="B159" s="25"/>
      <c r="C159" s="69">
        <v>42264</v>
      </c>
      <c r="D159" s="58" t="s">
        <v>485</v>
      </c>
      <c r="E159" s="58" t="s">
        <v>438</v>
      </c>
      <c r="F159" s="17">
        <v>200000</v>
      </c>
      <c r="G159" s="90"/>
      <c r="H159" s="61" t="s">
        <v>552</v>
      </c>
      <c r="I159" s="81" t="s">
        <v>85</v>
      </c>
      <c r="J159" s="65" t="s">
        <v>509</v>
      </c>
      <c r="K159" s="76"/>
      <c r="L159" s="173"/>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row>
    <row r="160" spans="1:51" s="71" customFormat="1" ht="38.25">
      <c r="A160" s="66">
        <v>146</v>
      </c>
      <c r="B160" s="25"/>
      <c r="C160" s="69">
        <v>42264</v>
      </c>
      <c r="D160" s="58" t="s">
        <v>486</v>
      </c>
      <c r="E160" s="58" t="s">
        <v>487</v>
      </c>
      <c r="F160" s="17">
        <v>200000</v>
      </c>
      <c r="G160" s="90"/>
      <c r="H160" s="61" t="s">
        <v>552</v>
      </c>
      <c r="I160" s="81" t="s">
        <v>85</v>
      </c>
      <c r="J160" s="65" t="s">
        <v>509</v>
      </c>
      <c r="K160" s="76"/>
      <c r="L160" s="173"/>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row>
    <row r="161" spans="1:51" s="71" customFormat="1" ht="38.25">
      <c r="A161" s="66">
        <v>147</v>
      </c>
      <c r="B161" s="25"/>
      <c r="C161" s="69">
        <v>42264</v>
      </c>
      <c r="D161" s="58" t="s">
        <v>836</v>
      </c>
      <c r="E161" s="58" t="s">
        <v>835</v>
      </c>
      <c r="F161" s="17">
        <v>200000</v>
      </c>
      <c r="G161" s="90"/>
      <c r="H161" s="61" t="s">
        <v>552</v>
      </c>
      <c r="I161" s="81" t="s">
        <v>85</v>
      </c>
      <c r="J161" s="65" t="s">
        <v>509</v>
      </c>
      <c r="K161" s="76"/>
      <c r="L161" s="173"/>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row>
    <row r="162" spans="1:51" s="71" customFormat="1" ht="38.25">
      <c r="A162" s="66">
        <v>148</v>
      </c>
      <c r="B162" s="25"/>
      <c r="C162" s="69">
        <v>42264</v>
      </c>
      <c r="D162" s="58" t="s">
        <v>488</v>
      </c>
      <c r="E162" s="58"/>
      <c r="F162" s="17">
        <v>200000</v>
      </c>
      <c r="G162" s="90"/>
      <c r="H162" s="61" t="s">
        <v>552</v>
      </c>
      <c r="I162" s="81" t="s">
        <v>85</v>
      </c>
      <c r="J162" s="65" t="s">
        <v>509</v>
      </c>
      <c r="K162" s="76"/>
      <c r="L162" s="173"/>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row>
    <row r="163" spans="1:51" s="71" customFormat="1" ht="38.25">
      <c r="A163" s="66">
        <v>149</v>
      </c>
      <c r="B163" s="25"/>
      <c r="C163" s="69">
        <v>42264</v>
      </c>
      <c r="D163" s="58" t="s">
        <v>489</v>
      </c>
      <c r="E163" s="58" t="s">
        <v>550</v>
      </c>
      <c r="F163" s="17">
        <v>2000000</v>
      </c>
      <c r="G163" s="90"/>
      <c r="H163" s="61" t="s">
        <v>552</v>
      </c>
      <c r="I163" s="81" t="s">
        <v>84</v>
      </c>
      <c r="J163" s="65" t="s">
        <v>509</v>
      </c>
      <c r="K163" s="76"/>
      <c r="L163" s="173"/>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row>
    <row r="164" spans="1:51" s="71" customFormat="1" ht="38.25">
      <c r="A164" s="66">
        <v>150</v>
      </c>
      <c r="B164" s="25"/>
      <c r="C164" s="69">
        <v>42265</v>
      </c>
      <c r="D164" s="58" t="s">
        <v>60</v>
      </c>
      <c r="E164" s="58" t="s">
        <v>490</v>
      </c>
      <c r="F164" s="17">
        <v>600000</v>
      </c>
      <c r="G164" s="90"/>
      <c r="H164" s="61" t="s">
        <v>555</v>
      </c>
      <c r="I164" s="81" t="s">
        <v>84</v>
      </c>
      <c r="J164" s="68" t="s">
        <v>511</v>
      </c>
      <c r="K164" s="76"/>
      <c r="L164" s="174"/>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row>
    <row r="165" spans="1:51" ht="38.25">
      <c r="A165" s="66">
        <v>151</v>
      </c>
      <c r="B165" s="71"/>
      <c r="C165" s="69">
        <v>42265</v>
      </c>
      <c r="D165" s="58" t="s">
        <v>60</v>
      </c>
      <c r="E165" s="58" t="s">
        <v>490</v>
      </c>
      <c r="F165" s="17">
        <v>400000</v>
      </c>
      <c r="G165" s="17"/>
      <c r="H165" s="61" t="s">
        <v>554</v>
      </c>
      <c r="I165" s="81" t="s">
        <v>84</v>
      </c>
      <c r="J165" s="68" t="s">
        <v>511</v>
      </c>
      <c r="K165" s="76"/>
      <c r="L165" s="174"/>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row>
    <row r="166" spans="1:51" ht="57">
      <c r="A166" s="66">
        <v>152</v>
      </c>
      <c r="B166" s="71"/>
      <c r="C166" s="69">
        <v>42265</v>
      </c>
      <c r="D166" s="58" t="s">
        <v>412</v>
      </c>
      <c r="E166" s="58" t="s">
        <v>413</v>
      </c>
      <c r="F166" s="17">
        <v>300000</v>
      </c>
      <c r="G166" s="17"/>
      <c r="H166" s="61" t="s">
        <v>552</v>
      </c>
      <c r="I166" s="81" t="s">
        <v>84</v>
      </c>
      <c r="J166" s="65" t="s">
        <v>509</v>
      </c>
      <c r="K166" s="76"/>
      <c r="L166" s="174"/>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row>
    <row r="167" spans="1:51" ht="38.25">
      <c r="A167" s="66">
        <v>153</v>
      </c>
      <c r="B167" s="71"/>
      <c r="C167" s="69">
        <v>42265</v>
      </c>
      <c r="D167" s="58" t="s">
        <v>491</v>
      </c>
      <c r="E167" s="58" t="s">
        <v>414</v>
      </c>
      <c r="F167" s="17">
        <v>200000</v>
      </c>
      <c r="G167" s="17"/>
      <c r="H167" s="61" t="s">
        <v>552</v>
      </c>
      <c r="I167" s="81" t="s">
        <v>85</v>
      </c>
      <c r="J167" s="65" t="s">
        <v>509</v>
      </c>
      <c r="K167" s="76"/>
      <c r="L167" s="174"/>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row>
    <row r="168" spans="1:51" ht="38.25">
      <c r="A168" s="66">
        <v>154</v>
      </c>
      <c r="B168" s="71"/>
      <c r="C168" s="69">
        <v>42265</v>
      </c>
      <c r="D168" s="58" t="s">
        <v>492</v>
      </c>
      <c r="E168" s="58" t="s">
        <v>493</v>
      </c>
      <c r="F168" s="17">
        <v>1000000</v>
      </c>
      <c r="G168" s="17"/>
      <c r="H168" s="61" t="s">
        <v>552</v>
      </c>
      <c r="I168" s="81" t="s">
        <v>85</v>
      </c>
      <c r="J168" s="65" t="s">
        <v>509</v>
      </c>
      <c r="K168" s="76"/>
      <c r="L168" s="174"/>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row>
    <row r="169" spans="1:51" ht="38.25">
      <c r="A169" s="66">
        <v>155</v>
      </c>
      <c r="B169" s="71"/>
      <c r="C169" s="69">
        <v>42265</v>
      </c>
      <c r="D169" s="58" t="s">
        <v>494</v>
      </c>
      <c r="E169" s="58" t="s">
        <v>495</v>
      </c>
      <c r="F169" s="17">
        <v>300000</v>
      </c>
      <c r="G169" s="17"/>
      <c r="H169" s="61" t="s">
        <v>552</v>
      </c>
      <c r="I169" s="81" t="s">
        <v>85</v>
      </c>
      <c r="J169" s="65" t="s">
        <v>509</v>
      </c>
      <c r="K169" s="76"/>
      <c r="L169" s="174"/>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row>
    <row r="170" spans="1:51" ht="38.25">
      <c r="A170" s="66">
        <v>156</v>
      </c>
      <c r="B170" s="71"/>
      <c r="C170" s="69">
        <v>42265</v>
      </c>
      <c r="D170" s="58" t="s">
        <v>418</v>
      </c>
      <c r="E170" s="70" t="s">
        <v>496</v>
      </c>
      <c r="F170" s="17">
        <v>1600000</v>
      </c>
      <c r="G170" s="17"/>
      <c r="H170" s="61" t="s">
        <v>552</v>
      </c>
      <c r="I170" s="81" t="s">
        <v>84</v>
      </c>
      <c r="J170" s="61" t="s">
        <v>509</v>
      </c>
      <c r="K170" s="76"/>
      <c r="L170" s="174"/>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row>
    <row r="171" spans="1:51" ht="38.25">
      <c r="A171" s="66">
        <v>157</v>
      </c>
      <c r="B171" s="71"/>
      <c r="C171" s="69">
        <v>42265</v>
      </c>
      <c r="D171" s="58" t="s">
        <v>497</v>
      </c>
      <c r="E171" s="70" t="s">
        <v>418</v>
      </c>
      <c r="F171" s="17">
        <v>200000</v>
      </c>
      <c r="G171" s="17"/>
      <c r="H171" s="61" t="s">
        <v>552</v>
      </c>
      <c r="I171" s="81" t="s">
        <v>84</v>
      </c>
      <c r="J171" s="61" t="s">
        <v>509</v>
      </c>
      <c r="K171" s="76"/>
      <c r="L171" s="174"/>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row>
    <row r="172" spans="1:51" ht="38.25">
      <c r="A172" s="66">
        <v>158</v>
      </c>
      <c r="B172" s="71"/>
      <c r="C172" s="69">
        <v>42265</v>
      </c>
      <c r="D172" s="58" t="s">
        <v>498</v>
      </c>
      <c r="E172" s="58" t="s">
        <v>418</v>
      </c>
      <c r="F172" s="17">
        <v>500000</v>
      </c>
      <c r="G172" s="17"/>
      <c r="H172" s="61" t="s">
        <v>552</v>
      </c>
      <c r="I172" s="81" t="s">
        <v>84</v>
      </c>
      <c r="J172" s="61" t="s">
        <v>509</v>
      </c>
      <c r="K172" s="76"/>
      <c r="L172" s="174"/>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row>
    <row r="173" spans="1:51" ht="38.25">
      <c r="A173" s="66">
        <v>159</v>
      </c>
      <c r="B173" s="71"/>
      <c r="C173" s="69">
        <v>42266</v>
      </c>
      <c r="D173" s="58" t="s">
        <v>499</v>
      </c>
      <c r="E173" s="58" t="s">
        <v>500</v>
      </c>
      <c r="F173" s="17">
        <v>200000</v>
      </c>
      <c r="G173" s="17"/>
      <c r="H173" s="61" t="s">
        <v>552</v>
      </c>
      <c r="I173" s="81" t="s">
        <v>85</v>
      </c>
      <c r="J173" s="61" t="s">
        <v>509</v>
      </c>
      <c r="K173" s="76"/>
      <c r="L173" s="174"/>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row>
    <row r="174" spans="1:51" s="71" customFormat="1" ht="38.25">
      <c r="A174" s="66">
        <v>160</v>
      </c>
      <c r="B174" s="25"/>
      <c r="C174" s="69">
        <v>42266</v>
      </c>
      <c r="D174" s="58" t="s">
        <v>365</v>
      </c>
      <c r="E174" s="58"/>
      <c r="F174" s="17">
        <v>500000</v>
      </c>
      <c r="G174" s="90"/>
      <c r="H174" s="61" t="s">
        <v>552</v>
      </c>
      <c r="I174" s="81" t="s">
        <v>84</v>
      </c>
      <c r="J174" s="61" t="s">
        <v>509</v>
      </c>
      <c r="K174" s="76"/>
      <c r="L174" s="174"/>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row>
    <row r="175" spans="1:51" ht="57">
      <c r="A175" s="71">
        <v>161</v>
      </c>
      <c r="B175" s="25"/>
      <c r="C175" s="69">
        <v>42266</v>
      </c>
      <c r="D175" s="74" t="s">
        <v>434</v>
      </c>
      <c r="E175" s="58" t="s">
        <v>548</v>
      </c>
      <c r="F175" s="75">
        <v>500000</v>
      </c>
      <c r="G175" s="17"/>
      <c r="H175" s="61" t="s">
        <v>552</v>
      </c>
      <c r="I175" s="81" t="s">
        <v>85</v>
      </c>
      <c r="J175" s="86" t="s">
        <v>509</v>
      </c>
      <c r="K175" s="76"/>
      <c r="L175" s="174"/>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row>
    <row r="176" spans="1:51" s="71" customFormat="1" ht="76.5">
      <c r="A176" s="25">
        <v>162</v>
      </c>
      <c r="B176" s="25"/>
      <c r="C176" s="69">
        <v>42269</v>
      </c>
      <c r="D176" s="58" t="s">
        <v>373</v>
      </c>
      <c r="E176" s="58" t="s">
        <v>501</v>
      </c>
      <c r="F176" s="17">
        <v>500000</v>
      </c>
      <c r="G176" s="17"/>
      <c r="H176" s="61" t="s">
        <v>552</v>
      </c>
      <c r="I176" s="81" t="s">
        <v>84</v>
      </c>
      <c r="J176" s="83" t="s">
        <v>549</v>
      </c>
      <c r="K176" s="76"/>
      <c r="L176" s="174"/>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row>
    <row r="177" spans="1:51" s="71" customFormat="1" ht="38.25">
      <c r="A177" s="25">
        <v>163</v>
      </c>
      <c r="B177" s="25"/>
      <c r="C177" s="69">
        <v>42270</v>
      </c>
      <c r="D177" s="58" t="s">
        <v>428</v>
      </c>
      <c r="E177" s="58" t="s">
        <v>429</v>
      </c>
      <c r="F177" s="17">
        <v>1000000</v>
      </c>
      <c r="G177" s="17"/>
      <c r="H177" s="61" t="s">
        <v>552</v>
      </c>
      <c r="I177" s="81" t="s">
        <v>84</v>
      </c>
      <c r="J177" s="86" t="s">
        <v>509</v>
      </c>
      <c r="K177" s="76"/>
      <c r="L177" s="174"/>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row>
    <row r="178" spans="1:51" s="71" customFormat="1" ht="38.25">
      <c r="A178" s="25">
        <v>164</v>
      </c>
      <c r="B178" s="25"/>
      <c r="C178" s="69">
        <v>42272</v>
      </c>
      <c r="D178" s="61" t="s">
        <v>827</v>
      </c>
      <c r="E178" s="58"/>
      <c r="F178" s="17">
        <v>24949</v>
      </c>
      <c r="G178" s="17"/>
      <c r="H178" s="61" t="s">
        <v>817</v>
      </c>
      <c r="I178" s="81" t="s">
        <v>84</v>
      </c>
      <c r="J178" s="86"/>
      <c r="K178" s="76"/>
      <c r="L178" s="174"/>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row>
    <row r="179" spans="1:51" s="71" customFormat="1" ht="38.25">
      <c r="A179" s="25">
        <v>165</v>
      </c>
      <c r="B179" s="25"/>
      <c r="C179" s="69">
        <v>42274</v>
      </c>
      <c r="D179" s="58" t="s">
        <v>387</v>
      </c>
      <c r="E179" s="58" t="s">
        <v>388</v>
      </c>
      <c r="F179" s="17">
        <v>50000</v>
      </c>
      <c r="G179" s="17"/>
      <c r="H179" s="61" t="s">
        <v>555</v>
      </c>
      <c r="I179" s="81" t="s">
        <v>85</v>
      </c>
      <c r="J179" s="86" t="s">
        <v>502</v>
      </c>
      <c r="K179" s="76"/>
      <c r="L179" s="174"/>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row>
    <row r="180" spans="1:51" s="71" customFormat="1" ht="38.25">
      <c r="A180" s="25">
        <v>166</v>
      </c>
      <c r="B180" s="25"/>
      <c r="C180" s="69">
        <v>42274</v>
      </c>
      <c r="D180" s="58" t="s">
        <v>387</v>
      </c>
      <c r="E180" s="58" t="s">
        <v>388</v>
      </c>
      <c r="F180" s="17">
        <v>50000</v>
      </c>
      <c r="G180" s="17"/>
      <c r="H180" s="61" t="s">
        <v>554</v>
      </c>
      <c r="I180" s="81" t="s">
        <v>85</v>
      </c>
      <c r="J180" s="86" t="s">
        <v>502</v>
      </c>
      <c r="K180" s="76"/>
      <c r="L180" s="174"/>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row>
    <row r="181" spans="1:51" s="71" customFormat="1" ht="38.25">
      <c r="A181" s="25">
        <v>167</v>
      </c>
      <c r="B181" s="25"/>
      <c r="C181" s="69">
        <v>42274</v>
      </c>
      <c r="D181" s="58" t="s">
        <v>513</v>
      </c>
      <c r="E181" s="58" t="s">
        <v>543</v>
      </c>
      <c r="F181" s="17">
        <v>140000</v>
      </c>
      <c r="G181" s="17"/>
      <c r="H181" s="61" t="s">
        <v>555</v>
      </c>
      <c r="I181" s="81" t="s">
        <v>85</v>
      </c>
      <c r="J181" s="68" t="s">
        <v>504</v>
      </c>
      <c r="K181" s="76"/>
      <c r="L181" s="174"/>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row>
    <row r="182" spans="1:51" s="71" customFormat="1" ht="38.25">
      <c r="A182" s="25">
        <v>168</v>
      </c>
      <c r="B182" s="25"/>
      <c r="C182" s="69">
        <v>42274</v>
      </c>
      <c r="D182" s="58" t="s">
        <v>513</v>
      </c>
      <c r="E182" s="58" t="s">
        <v>543</v>
      </c>
      <c r="F182" s="17">
        <v>110000</v>
      </c>
      <c r="G182" s="17"/>
      <c r="H182" s="61" t="s">
        <v>554</v>
      </c>
      <c r="I182" s="81" t="s">
        <v>85</v>
      </c>
      <c r="J182" s="68" t="s">
        <v>504</v>
      </c>
      <c r="K182" s="76"/>
      <c r="L182" s="174"/>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row>
    <row r="183" spans="1:51" s="71" customFormat="1" ht="38.25">
      <c r="A183" s="25">
        <v>169</v>
      </c>
      <c r="B183" s="25"/>
      <c r="C183" s="69">
        <v>42274</v>
      </c>
      <c r="D183" s="58" t="s">
        <v>514</v>
      </c>
      <c r="E183" s="58" t="s">
        <v>542</v>
      </c>
      <c r="F183" s="17">
        <v>140000</v>
      </c>
      <c r="G183" s="17"/>
      <c r="H183" s="61" t="s">
        <v>555</v>
      </c>
      <c r="I183" s="81" t="s">
        <v>85</v>
      </c>
      <c r="J183" s="68" t="s">
        <v>528</v>
      </c>
      <c r="K183" s="76"/>
      <c r="L183" s="174"/>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row>
    <row r="184" spans="1:51" s="71" customFormat="1" ht="38.25">
      <c r="A184" s="25">
        <v>170</v>
      </c>
      <c r="B184" s="25"/>
      <c r="C184" s="69">
        <v>42274</v>
      </c>
      <c r="D184" s="58" t="s">
        <v>514</v>
      </c>
      <c r="E184" s="58" t="s">
        <v>542</v>
      </c>
      <c r="F184" s="17">
        <v>110000</v>
      </c>
      <c r="G184" s="17"/>
      <c r="H184" s="61" t="s">
        <v>554</v>
      </c>
      <c r="I184" s="81" t="s">
        <v>85</v>
      </c>
      <c r="J184" s="68" t="s">
        <v>528</v>
      </c>
      <c r="K184" s="76"/>
      <c r="L184" s="174"/>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row>
    <row r="185" spans="1:51" s="71" customFormat="1" ht="18.75">
      <c r="A185" s="25">
        <v>171</v>
      </c>
      <c r="B185" s="25"/>
      <c r="C185" s="69">
        <v>42275</v>
      </c>
      <c r="D185" s="58" t="s">
        <v>54</v>
      </c>
      <c r="E185" s="58" t="s">
        <v>38</v>
      </c>
      <c r="F185" s="17">
        <v>600000</v>
      </c>
      <c r="G185" s="17"/>
      <c r="H185" s="61" t="s">
        <v>555</v>
      </c>
      <c r="I185" s="81" t="s">
        <v>84</v>
      </c>
      <c r="J185" s="86" t="s">
        <v>502</v>
      </c>
      <c r="K185" s="76"/>
      <c r="L185" s="174"/>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row>
    <row r="186" spans="1:51" s="71" customFormat="1" ht="18.75">
      <c r="A186" s="25">
        <v>172</v>
      </c>
      <c r="B186" s="25"/>
      <c r="C186" s="69">
        <v>42275</v>
      </c>
      <c r="D186" s="58" t="s">
        <v>54</v>
      </c>
      <c r="E186" s="58" t="s">
        <v>38</v>
      </c>
      <c r="F186" s="17">
        <v>400000</v>
      </c>
      <c r="G186" s="17"/>
      <c r="H186" s="61" t="s">
        <v>554</v>
      </c>
      <c r="I186" s="81" t="s">
        <v>84</v>
      </c>
      <c r="J186" s="86"/>
      <c r="K186" s="76"/>
      <c r="L186" s="174"/>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row>
    <row r="187" spans="1:51" s="71" customFormat="1" ht="38.25">
      <c r="A187" s="25">
        <v>173</v>
      </c>
      <c r="B187" s="25"/>
      <c r="C187" s="69">
        <v>42275</v>
      </c>
      <c r="D187" s="58" t="s">
        <v>529</v>
      </c>
      <c r="E187" s="58" t="s">
        <v>530</v>
      </c>
      <c r="F187" s="17">
        <v>1500000</v>
      </c>
      <c r="G187" s="17"/>
      <c r="H187" s="61" t="s">
        <v>555</v>
      </c>
      <c r="I187" s="81" t="s">
        <v>84</v>
      </c>
      <c r="J187" s="86" t="s">
        <v>505</v>
      </c>
      <c r="K187" s="76"/>
      <c r="L187" s="174"/>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row>
    <row r="188" spans="1:51" s="71" customFormat="1" ht="38.25">
      <c r="A188" s="25">
        <v>174</v>
      </c>
      <c r="B188" s="25"/>
      <c r="C188" s="69">
        <v>42275</v>
      </c>
      <c r="D188" s="58" t="s">
        <v>529</v>
      </c>
      <c r="E188" s="58" t="s">
        <v>530</v>
      </c>
      <c r="F188" s="17">
        <v>1000000</v>
      </c>
      <c r="G188" s="17"/>
      <c r="H188" s="61" t="s">
        <v>554</v>
      </c>
      <c r="I188" s="81" t="s">
        <v>84</v>
      </c>
      <c r="J188" s="86" t="s">
        <v>505</v>
      </c>
      <c r="K188" s="76"/>
      <c r="L188" s="174"/>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row>
    <row r="189" spans="1:51" s="71" customFormat="1" ht="18.75">
      <c r="A189" s="25">
        <v>175</v>
      </c>
      <c r="B189" s="25"/>
      <c r="C189" s="69">
        <v>42275</v>
      </c>
      <c r="D189" s="58" t="s">
        <v>378</v>
      </c>
      <c r="E189" s="58" t="s">
        <v>531</v>
      </c>
      <c r="F189" s="17">
        <v>300000</v>
      </c>
      <c r="G189" s="17"/>
      <c r="H189" s="61" t="s">
        <v>555</v>
      </c>
      <c r="I189" s="81" t="s">
        <v>84</v>
      </c>
      <c r="J189" s="86" t="s">
        <v>502</v>
      </c>
      <c r="K189" s="76"/>
      <c r="L189" s="174"/>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row>
    <row r="190" spans="1:51" s="71" customFormat="1" ht="18.75">
      <c r="A190" s="25">
        <v>176</v>
      </c>
      <c r="B190" s="25"/>
      <c r="C190" s="69">
        <v>42275</v>
      </c>
      <c r="D190" s="58" t="s">
        <v>378</v>
      </c>
      <c r="E190" s="58" t="s">
        <v>531</v>
      </c>
      <c r="F190" s="17">
        <v>200000</v>
      </c>
      <c r="G190" s="17"/>
      <c r="H190" s="61" t="s">
        <v>554</v>
      </c>
      <c r="I190" s="81" t="s">
        <v>84</v>
      </c>
      <c r="J190" s="86" t="s">
        <v>502</v>
      </c>
      <c r="K190" s="76"/>
      <c r="L190" s="174"/>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row>
    <row r="191" spans="1:51" s="71" customFormat="1" ht="38.25">
      <c r="A191" s="25">
        <v>177</v>
      </c>
      <c r="B191" s="25"/>
      <c r="C191" s="69">
        <v>42276</v>
      </c>
      <c r="D191" s="58" t="s">
        <v>46</v>
      </c>
      <c r="E191" s="58" t="s">
        <v>369</v>
      </c>
      <c r="F191" s="17">
        <v>150000</v>
      </c>
      <c r="G191" s="17"/>
      <c r="H191" s="61" t="s">
        <v>555</v>
      </c>
      <c r="I191" s="81" t="s">
        <v>84</v>
      </c>
      <c r="J191" s="86" t="s">
        <v>532</v>
      </c>
      <c r="K191" s="76"/>
      <c r="L191" s="174"/>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row>
    <row r="192" spans="1:51" s="71" customFormat="1" ht="38.25">
      <c r="A192" s="25">
        <v>178</v>
      </c>
      <c r="B192" s="25"/>
      <c r="C192" s="69">
        <v>42276</v>
      </c>
      <c r="D192" s="58" t="s">
        <v>43</v>
      </c>
      <c r="E192" s="58" t="s">
        <v>369</v>
      </c>
      <c r="F192" s="17">
        <v>100000</v>
      </c>
      <c r="G192" s="17"/>
      <c r="H192" s="61" t="s">
        <v>555</v>
      </c>
      <c r="I192" s="81" t="s">
        <v>84</v>
      </c>
      <c r="J192" s="86" t="s">
        <v>502</v>
      </c>
      <c r="K192" s="76"/>
      <c r="L192" s="174"/>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row>
    <row r="193" spans="1:51" s="71" customFormat="1" ht="38.25">
      <c r="A193" s="25">
        <v>179</v>
      </c>
      <c r="B193" s="25"/>
      <c r="C193" s="69">
        <v>42276</v>
      </c>
      <c r="D193" s="58" t="s">
        <v>43</v>
      </c>
      <c r="E193" s="58" t="s">
        <v>369</v>
      </c>
      <c r="F193" s="17">
        <v>100000</v>
      </c>
      <c r="G193" s="17"/>
      <c r="H193" s="61" t="s">
        <v>554</v>
      </c>
      <c r="I193" s="81" t="s">
        <v>84</v>
      </c>
      <c r="J193" s="86" t="s">
        <v>502</v>
      </c>
      <c r="K193" s="76"/>
      <c r="L193" s="174"/>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row>
    <row r="194" spans="1:51" s="71" customFormat="1" ht="38.25">
      <c r="A194" s="25">
        <v>180</v>
      </c>
      <c r="B194" s="25"/>
      <c r="C194" s="69">
        <v>42276</v>
      </c>
      <c r="D194" s="58" t="s">
        <v>533</v>
      </c>
      <c r="E194" s="58" t="s">
        <v>334</v>
      </c>
      <c r="F194" s="17">
        <v>1800000</v>
      </c>
      <c r="G194" s="17"/>
      <c r="H194" s="61" t="s">
        <v>555</v>
      </c>
      <c r="I194" s="81" t="s">
        <v>84</v>
      </c>
      <c r="J194" s="86" t="s">
        <v>502</v>
      </c>
      <c r="K194" s="76"/>
      <c r="L194" s="174"/>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row>
    <row r="195" spans="1:51" s="71" customFormat="1" ht="38.25">
      <c r="A195" s="25">
        <v>181</v>
      </c>
      <c r="B195" s="25"/>
      <c r="C195" s="69">
        <v>42276</v>
      </c>
      <c r="D195" s="58" t="s">
        <v>533</v>
      </c>
      <c r="E195" s="58" t="s">
        <v>334</v>
      </c>
      <c r="F195" s="17">
        <v>1200000</v>
      </c>
      <c r="G195" s="17"/>
      <c r="H195" s="61" t="s">
        <v>554</v>
      </c>
      <c r="I195" s="81" t="s">
        <v>84</v>
      </c>
      <c r="J195" s="86" t="s">
        <v>502</v>
      </c>
      <c r="K195" s="76"/>
      <c r="L195" s="174"/>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row>
    <row r="196" spans="1:51" s="71" customFormat="1" ht="38.25">
      <c r="A196" s="25">
        <v>182</v>
      </c>
      <c r="B196" s="25"/>
      <c r="C196" s="69">
        <v>42277</v>
      </c>
      <c r="D196" s="58" t="s">
        <v>545</v>
      </c>
      <c r="E196" s="58" t="s">
        <v>541</v>
      </c>
      <c r="F196" s="17">
        <v>300000</v>
      </c>
      <c r="G196" s="17"/>
      <c r="H196" s="61" t="s">
        <v>555</v>
      </c>
      <c r="I196" s="81" t="s">
        <v>85</v>
      </c>
      <c r="J196" s="86" t="s">
        <v>544</v>
      </c>
      <c r="K196" s="76"/>
      <c r="L196" s="174"/>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row>
    <row r="197" spans="1:51" s="71" customFormat="1" ht="38.25">
      <c r="A197" s="25">
        <v>183</v>
      </c>
      <c r="B197" s="25"/>
      <c r="C197" s="69">
        <v>42277</v>
      </c>
      <c r="D197" s="58" t="s">
        <v>545</v>
      </c>
      <c r="E197" s="58" t="s">
        <v>541</v>
      </c>
      <c r="F197" s="17">
        <v>200000</v>
      </c>
      <c r="G197" s="17"/>
      <c r="H197" s="61" t="s">
        <v>554</v>
      </c>
      <c r="I197" s="81" t="s">
        <v>85</v>
      </c>
      <c r="J197" s="86" t="s">
        <v>544</v>
      </c>
      <c r="K197" s="76"/>
      <c r="L197" s="174"/>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row>
    <row r="198" spans="1:51" s="71" customFormat="1" ht="38.25">
      <c r="A198" s="25">
        <v>184</v>
      </c>
      <c r="B198" s="25"/>
      <c r="C198" s="69">
        <v>42277</v>
      </c>
      <c r="D198" s="58" t="s">
        <v>547</v>
      </c>
      <c r="E198" s="58" t="s">
        <v>546</v>
      </c>
      <c r="F198" s="17">
        <v>500000</v>
      </c>
      <c r="G198" s="17"/>
      <c r="H198" s="61" t="s">
        <v>552</v>
      </c>
      <c r="I198" s="81" t="s">
        <v>85</v>
      </c>
      <c r="J198" s="86" t="s">
        <v>509</v>
      </c>
      <c r="K198" s="76"/>
      <c r="L198" s="174"/>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row>
    <row r="199" spans="1:51" s="71" customFormat="1" ht="18.75">
      <c r="A199" s="25"/>
      <c r="B199" s="25">
        <v>1</v>
      </c>
      <c r="C199" s="69">
        <v>42248</v>
      </c>
      <c r="D199" s="83" t="s">
        <v>821</v>
      </c>
      <c r="E199" s="58"/>
      <c r="G199" s="17">
        <v>13200</v>
      </c>
      <c r="H199" s="61" t="s">
        <v>817</v>
      </c>
      <c r="I199" s="81" t="s">
        <v>84</v>
      </c>
      <c r="J199" s="86"/>
      <c r="K199" s="76"/>
      <c r="L199" s="174"/>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row>
    <row r="200" spans="1:51" s="71" customFormat="1" ht="57">
      <c r="A200" s="25"/>
      <c r="B200" s="25">
        <v>2</v>
      </c>
      <c r="C200" s="69">
        <v>42255</v>
      </c>
      <c r="D200" s="211" t="s">
        <v>558</v>
      </c>
      <c r="E200" s="58"/>
      <c r="F200" s="17"/>
      <c r="G200" s="17">
        <v>34307000</v>
      </c>
      <c r="H200" s="61" t="s">
        <v>553</v>
      </c>
      <c r="I200" s="81" t="s">
        <v>85</v>
      </c>
      <c r="J200" s="86" t="s">
        <v>644</v>
      </c>
      <c r="K200" s="76"/>
      <c r="L200" s="174"/>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row>
    <row r="201" spans="1:51" s="71" customFormat="1" ht="38.25">
      <c r="A201" s="25"/>
      <c r="B201" s="25">
        <v>3</v>
      </c>
      <c r="C201" s="69">
        <v>42265</v>
      </c>
      <c r="D201" s="58" t="s">
        <v>515</v>
      </c>
      <c r="E201" s="58"/>
      <c r="F201" s="17"/>
      <c r="G201" s="17">
        <v>5000000</v>
      </c>
      <c r="H201" s="61" t="s">
        <v>552</v>
      </c>
      <c r="I201" s="81" t="s">
        <v>85</v>
      </c>
      <c r="J201" s="86" t="s">
        <v>509</v>
      </c>
      <c r="K201" s="76"/>
      <c r="L201" s="174"/>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row>
    <row r="202" spans="1:51" s="71" customFormat="1" ht="38.25">
      <c r="A202" s="25"/>
      <c r="B202" s="25">
        <v>4</v>
      </c>
      <c r="C202" s="69">
        <v>42265</v>
      </c>
      <c r="D202" s="58" t="s">
        <v>516</v>
      </c>
      <c r="E202" s="58"/>
      <c r="F202" s="17"/>
      <c r="G202" s="17">
        <v>4500000</v>
      </c>
      <c r="H202" s="61" t="s">
        <v>552</v>
      </c>
      <c r="I202" s="81" t="s">
        <v>85</v>
      </c>
      <c r="J202" s="86" t="s">
        <v>509</v>
      </c>
      <c r="K202" s="76"/>
      <c r="L202" s="174"/>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row>
    <row r="203" spans="1:51" s="71" customFormat="1" ht="57">
      <c r="A203" s="25"/>
      <c r="B203" s="25">
        <v>5</v>
      </c>
      <c r="C203" s="69">
        <v>42265</v>
      </c>
      <c r="D203" s="58" t="s">
        <v>556</v>
      </c>
      <c r="E203" s="58"/>
      <c r="F203" s="17"/>
      <c r="G203" s="17">
        <v>5360000</v>
      </c>
      <c r="H203" s="58" t="s">
        <v>555</v>
      </c>
      <c r="I203" s="81" t="s">
        <v>85</v>
      </c>
      <c r="J203" s="86" t="s">
        <v>643</v>
      </c>
      <c r="K203" s="76"/>
      <c r="L203" s="174"/>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row>
    <row r="204" spans="1:51" s="71" customFormat="1" ht="38.25">
      <c r="A204" s="25"/>
      <c r="B204" s="25">
        <v>6</v>
      </c>
      <c r="C204" s="69">
        <v>42265</v>
      </c>
      <c r="D204" s="58" t="s">
        <v>517</v>
      </c>
      <c r="E204" s="58"/>
      <c r="F204" s="17"/>
      <c r="G204" s="17">
        <v>2680000</v>
      </c>
      <c r="H204" s="61" t="s">
        <v>552</v>
      </c>
      <c r="I204" s="81" t="s">
        <v>85</v>
      </c>
      <c r="J204" s="86" t="s">
        <v>509</v>
      </c>
      <c r="K204" s="76"/>
      <c r="L204" s="174"/>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row>
    <row r="205" spans="1:51" s="71" customFormat="1" ht="38.25">
      <c r="A205" s="25"/>
      <c r="B205" s="25">
        <v>7</v>
      </c>
      <c r="C205" s="69">
        <v>42265</v>
      </c>
      <c r="D205" s="58" t="s">
        <v>518</v>
      </c>
      <c r="E205" s="58"/>
      <c r="F205" s="17"/>
      <c r="G205" s="17">
        <v>2100000</v>
      </c>
      <c r="H205" s="61" t="s">
        <v>552</v>
      </c>
      <c r="I205" s="81" t="s">
        <v>85</v>
      </c>
      <c r="J205" s="86" t="s">
        <v>509</v>
      </c>
      <c r="K205" s="76"/>
      <c r="L205" s="174"/>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row>
    <row r="206" spans="1:51" s="71" customFormat="1" ht="38.25">
      <c r="A206" s="25"/>
      <c r="B206" s="25">
        <v>8</v>
      </c>
      <c r="C206" s="69">
        <v>42265</v>
      </c>
      <c r="D206" s="58" t="s">
        <v>519</v>
      </c>
      <c r="E206" s="58"/>
      <c r="F206" s="17"/>
      <c r="G206" s="17">
        <v>2940000</v>
      </c>
      <c r="H206" s="61" t="s">
        <v>552</v>
      </c>
      <c r="I206" s="81" t="s">
        <v>85</v>
      </c>
      <c r="J206" s="86" t="s">
        <v>509</v>
      </c>
      <c r="K206" s="76"/>
      <c r="L206" s="174"/>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row>
    <row r="207" spans="1:51" s="71" customFormat="1" ht="38.25">
      <c r="A207" s="25"/>
      <c r="B207" s="25">
        <v>9</v>
      </c>
      <c r="C207" s="69">
        <v>42265</v>
      </c>
      <c r="D207" s="58" t="s">
        <v>520</v>
      </c>
      <c r="E207" s="58"/>
      <c r="F207" s="17"/>
      <c r="G207" s="17">
        <v>3600000</v>
      </c>
      <c r="H207" s="61" t="s">
        <v>552</v>
      </c>
      <c r="I207" s="81" t="s">
        <v>85</v>
      </c>
      <c r="J207" s="86" t="s">
        <v>509</v>
      </c>
      <c r="K207" s="76"/>
      <c r="L207" s="174"/>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row>
    <row r="208" spans="1:51" s="71" customFormat="1" ht="38.25">
      <c r="A208" s="25"/>
      <c r="B208" s="25">
        <v>10</v>
      </c>
      <c r="C208" s="69">
        <v>42266</v>
      </c>
      <c r="D208" s="58" t="s">
        <v>521</v>
      </c>
      <c r="E208" s="58"/>
      <c r="F208" s="17"/>
      <c r="G208" s="17">
        <v>11800000</v>
      </c>
      <c r="H208" s="61" t="s">
        <v>552</v>
      </c>
      <c r="I208" s="81" t="s">
        <v>85</v>
      </c>
      <c r="J208" s="86" t="s">
        <v>509</v>
      </c>
      <c r="K208" s="76"/>
      <c r="L208" s="174"/>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row>
    <row r="209" spans="1:51" s="71" customFormat="1" ht="57">
      <c r="A209" s="25"/>
      <c r="B209" s="25">
        <v>11</v>
      </c>
      <c r="C209" s="69">
        <v>42266</v>
      </c>
      <c r="D209" s="58" t="s">
        <v>522</v>
      </c>
      <c r="E209" s="58"/>
      <c r="F209" s="17"/>
      <c r="G209" s="17">
        <v>4200000</v>
      </c>
      <c r="H209" s="61" t="s">
        <v>552</v>
      </c>
      <c r="I209" s="81" t="s">
        <v>85</v>
      </c>
      <c r="J209" s="86" t="s">
        <v>509</v>
      </c>
      <c r="K209" s="76"/>
      <c r="L209" s="174"/>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row>
    <row r="210" spans="1:51" s="71" customFormat="1" ht="57">
      <c r="A210" s="25"/>
      <c r="B210" s="25">
        <v>12</v>
      </c>
      <c r="C210" s="69">
        <v>42268</v>
      </c>
      <c r="D210" s="58" t="s">
        <v>523</v>
      </c>
      <c r="E210" s="58"/>
      <c r="F210" s="17"/>
      <c r="G210" s="17">
        <v>6700000</v>
      </c>
      <c r="H210" s="58" t="s">
        <v>555</v>
      </c>
      <c r="I210" s="81" t="s">
        <v>85</v>
      </c>
      <c r="J210" s="86" t="s">
        <v>563</v>
      </c>
      <c r="K210" s="76"/>
      <c r="L210" s="174"/>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row>
    <row r="211" spans="1:51" s="71" customFormat="1" ht="38.25">
      <c r="A211" s="25"/>
      <c r="B211" s="25">
        <v>13</v>
      </c>
      <c r="C211" s="69">
        <v>42269</v>
      </c>
      <c r="D211" s="211" t="s">
        <v>557</v>
      </c>
      <c r="E211" s="58"/>
      <c r="F211" s="17"/>
      <c r="G211" s="17">
        <v>42617000</v>
      </c>
      <c r="H211" s="61" t="s">
        <v>553</v>
      </c>
      <c r="I211" s="81" t="s">
        <v>85</v>
      </c>
      <c r="J211" s="86" t="s">
        <v>650</v>
      </c>
      <c r="K211" s="76"/>
      <c r="L211" s="174"/>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row>
    <row r="212" spans="1:51" s="71" customFormat="1" ht="38.25">
      <c r="A212" s="25"/>
      <c r="B212" s="25">
        <v>14</v>
      </c>
      <c r="C212" s="69">
        <v>42274</v>
      </c>
      <c r="D212" s="58" t="s">
        <v>626</v>
      </c>
      <c r="E212" s="58"/>
      <c r="F212" s="17"/>
      <c r="G212" s="17">
        <v>25000000</v>
      </c>
      <c r="H212" s="61" t="s">
        <v>552</v>
      </c>
      <c r="I212" s="81" t="s">
        <v>85</v>
      </c>
      <c r="J212" s="86" t="s">
        <v>509</v>
      </c>
      <c r="K212" s="76"/>
      <c r="L212" s="174"/>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row>
    <row r="213" spans="1:51" s="71" customFormat="1" ht="38.25">
      <c r="A213" s="25"/>
      <c r="B213" s="25">
        <v>15</v>
      </c>
      <c r="C213" s="69">
        <v>42274</v>
      </c>
      <c r="D213" s="58" t="s">
        <v>524</v>
      </c>
      <c r="E213" s="58"/>
      <c r="F213" s="17"/>
      <c r="G213" s="17">
        <v>500000</v>
      </c>
      <c r="H213" s="61" t="s">
        <v>552</v>
      </c>
      <c r="I213" s="81" t="s">
        <v>85</v>
      </c>
      <c r="J213" s="86" t="s">
        <v>509</v>
      </c>
      <c r="K213" s="76"/>
      <c r="L213" s="174"/>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row>
    <row r="214" spans="1:51" s="71" customFormat="1" ht="57">
      <c r="A214" s="25"/>
      <c r="B214" s="25">
        <v>16</v>
      </c>
      <c r="C214" s="69">
        <v>42274</v>
      </c>
      <c r="D214" s="58" t="s">
        <v>525</v>
      </c>
      <c r="E214" s="58"/>
      <c r="F214" s="17"/>
      <c r="G214" s="17">
        <v>11000000</v>
      </c>
      <c r="H214" s="61" t="s">
        <v>554</v>
      </c>
      <c r="I214" s="81" t="s">
        <v>85</v>
      </c>
      <c r="J214" s="110" t="s">
        <v>642</v>
      </c>
      <c r="K214" s="76"/>
      <c r="L214" s="174"/>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row>
  </sheetData>
  <sheetProtection/>
  <mergeCells count="17">
    <mergeCell ref="J13:J14"/>
    <mergeCell ref="E2:E5"/>
    <mergeCell ref="A13:B13"/>
    <mergeCell ref="C13:C14"/>
    <mergeCell ref="D13:D14"/>
    <mergeCell ref="E13:E14"/>
    <mergeCell ref="F13:F14"/>
    <mergeCell ref="J1:J5"/>
    <mergeCell ref="J6:J12"/>
    <mergeCell ref="E1:I1"/>
    <mergeCell ref="G13:G14"/>
    <mergeCell ref="H13:H14"/>
    <mergeCell ref="I13:I14"/>
    <mergeCell ref="I2:I4"/>
    <mergeCell ref="H2:H4"/>
    <mergeCell ref="F2:G2"/>
    <mergeCell ref="F3:G3"/>
  </mergeCells>
  <dataValidations count="7">
    <dataValidation type="list" allowBlank="1" showInputMessage="1" sqref="I15:I214">
      <formula1>"Tiền Mặt, Chuyển Khoản"</formula1>
    </dataValidation>
    <dataValidation type="list" allowBlank="1" showInputMessage="1" sqref="J187:J197">
      <formula1>$E$6:$E$11</formula1>
    </dataValidation>
    <dataValidation allowBlank="1" showInputMessage="1" sqref="M14"/>
    <dataValidation type="list" allowBlank="1" showInputMessage="1" showErrorMessage="1" sqref="G179">
      <formula1>$I$18:$I$136</formula1>
    </dataValidation>
    <dataValidation type="list" allowBlank="1" showInputMessage="1" showErrorMessage="1" sqref="L33 L18:L21">
      <formula1>$I$18:$I$123</formula1>
    </dataValidation>
    <dataValidation type="list" showInputMessage="1" showErrorMessage="1" sqref="L14">
      <formula1>$I$18:$I$123</formula1>
    </dataValidation>
    <dataValidation type="list" allowBlank="1" showInputMessage="1" sqref="H15:H214">
      <formula1>$E$6:$E$12</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Y189"/>
  <sheetViews>
    <sheetView zoomScale="70" zoomScaleNormal="70" zoomScalePageLayoutView="0" workbookViewId="0" topLeftCell="A174">
      <selection activeCell="D188" sqref="D188"/>
    </sheetView>
  </sheetViews>
  <sheetFormatPr defaultColWidth="9.140625" defaultRowHeight="12.75" outlineLevelRow="1" outlineLevelCol="1"/>
  <cols>
    <col min="1" max="1" width="6.28125" style="136" bestFit="1" customWidth="1"/>
    <col min="2" max="2" width="5.8515625" style="136" bestFit="1" customWidth="1"/>
    <col min="3" max="3" width="20.8515625" style="138" bestFit="1" customWidth="1"/>
    <col min="4" max="4" width="36.7109375" style="139" customWidth="1"/>
    <col min="5" max="5" width="40.28125" style="140" customWidth="1"/>
    <col min="6" max="6" width="26.140625" style="141" customWidth="1" outlineLevel="1"/>
    <col min="7" max="7" width="28.28125" style="142" customWidth="1" outlineLevel="1"/>
    <col min="8" max="8" width="35.57421875" style="142" customWidth="1" outlineLevel="1"/>
    <col min="9" max="9" width="22.7109375" style="136" bestFit="1" customWidth="1" outlineLevel="1"/>
    <col min="10" max="10" width="35.140625" style="136" customWidth="1"/>
    <col min="11" max="11" width="9.140625" style="136" customWidth="1"/>
    <col min="12" max="12" width="51.7109375" style="179" customWidth="1"/>
    <col min="13" max="13" width="50.57421875" style="136" customWidth="1"/>
    <col min="14" max="16384" width="9.140625" style="136" customWidth="1"/>
  </cols>
  <sheetData>
    <row r="1" spans="3:12" s="127" customFormat="1" ht="19.5" customHeight="1">
      <c r="C1" s="128"/>
      <c r="D1" s="149"/>
      <c r="E1" s="250" t="s">
        <v>2</v>
      </c>
      <c r="F1" s="251"/>
      <c r="G1" s="251"/>
      <c r="H1" s="251"/>
      <c r="I1" s="252"/>
      <c r="J1" s="267" t="s">
        <v>14</v>
      </c>
      <c r="L1" s="170"/>
    </row>
    <row r="2" spans="3:12" s="127" customFormat="1" ht="46.5" customHeight="1">
      <c r="C2" s="150"/>
      <c r="D2" s="151"/>
      <c r="E2" s="271" t="s">
        <v>651</v>
      </c>
      <c r="F2" s="256" t="s">
        <v>712</v>
      </c>
      <c r="G2" s="257"/>
      <c r="H2" s="255" t="s">
        <v>769</v>
      </c>
      <c r="I2" s="254" t="s">
        <v>19</v>
      </c>
      <c r="J2" s="267"/>
      <c r="L2" s="170"/>
    </row>
    <row r="3" spans="3:12" s="127" customFormat="1" ht="19.5" customHeight="1">
      <c r="C3" s="150"/>
      <c r="D3" s="152"/>
      <c r="E3" s="271"/>
      <c r="F3" s="258">
        <f>F5+G5</f>
        <v>406178415</v>
      </c>
      <c r="G3" s="259"/>
      <c r="H3" s="255"/>
      <c r="I3" s="254"/>
      <c r="J3" s="267"/>
      <c r="L3" s="170"/>
    </row>
    <row r="4" spans="3:12" s="127" customFormat="1" ht="19.5" customHeight="1">
      <c r="C4" s="150"/>
      <c r="D4" s="152"/>
      <c r="E4" s="271"/>
      <c r="F4" s="165" t="s">
        <v>777</v>
      </c>
      <c r="G4" s="158" t="s">
        <v>778</v>
      </c>
      <c r="H4" s="255"/>
      <c r="I4" s="254"/>
      <c r="J4" s="267"/>
      <c r="L4" s="170"/>
    </row>
    <row r="5" spans="3:12" s="127" customFormat="1" ht="19.5" customHeight="1">
      <c r="C5" s="150"/>
      <c r="D5" s="152"/>
      <c r="E5" s="271"/>
      <c r="F5" s="156">
        <f>SUM(F6:F12)</f>
        <v>131581248</v>
      </c>
      <c r="G5" s="156">
        <f>SUM(G6:G12)</f>
        <v>274597167</v>
      </c>
      <c r="H5" s="155">
        <f>SUM(H6:H12)</f>
        <v>126754200</v>
      </c>
      <c r="I5" s="159">
        <f>SUM(I6:I12)</f>
        <v>279424215</v>
      </c>
      <c r="J5" s="267"/>
      <c r="L5" s="170"/>
    </row>
    <row r="6" spans="3:12" s="127" customFormat="1" ht="19.5" customHeight="1" outlineLevel="1">
      <c r="C6" s="134"/>
      <c r="D6" s="152"/>
      <c r="E6" s="65" t="s">
        <v>553</v>
      </c>
      <c r="F6" s="143">
        <f aca="true" t="shared" si="0" ref="F6:F11">SUMIF(H$15:H$474,E6,F$15:F$474)</f>
        <v>95900000</v>
      </c>
      <c r="G6" s="143">
        <f>'9-2015'!I6</f>
        <v>53137000</v>
      </c>
      <c r="H6" s="143">
        <f aca="true" t="shared" si="1" ref="H6:H11">SUMIF(H$15:H$474,E6,G$15:G$474)</f>
        <v>98516000</v>
      </c>
      <c r="I6" s="143">
        <f aca="true" t="shared" si="2" ref="I6:I12">F6+G6-H6</f>
        <v>50521000</v>
      </c>
      <c r="J6" s="268" t="s">
        <v>841</v>
      </c>
      <c r="L6" s="170" t="s">
        <v>85</v>
      </c>
    </row>
    <row r="7" spans="3:12" s="127" customFormat="1" ht="18.75" outlineLevel="1">
      <c r="C7" s="134"/>
      <c r="D7" s="152"/>
      <c r="E7" s="65" t="s">
        <v>22</v>
      </c>
      <c r="F7" s="143">
        <f t="shared" si="0"/>
        <v>0</v>
      </c>
      <c r="G7" s="143">
        <f>'9-2015'!I7</f>
        <v>17446000</v>
      </c>
      <c r="H7" s="143">
        <f t="shared" si="1"/>
        <v>0</v>
      </c>
      <c r="I7" s="143">
        <f t="shared" si="2"/>
        <v>17446000</v>
      </c>
      <c r="J7" s="269"/>
      <c r="L7" s="170" t="s">
        <v>84</v>
      </c>
    </row>
    <row r="8" spans="3:12" s="127" customFormat="1" ht="18.75" outlineLevel="1">
      <c r="C8" s="134"/>
      <c r="D8" s="152"/>
      <c r="E8" s="65" t="s">
        <v>554</v>
      </c>
      <c r="F8" s="143">
        <f t="shared" si="0"/>
        <v>19470000</v>
      </c>
      <c r="G8" s="143">
        <f>'9-2015'!I8</f>
        <v>-34100000</v>
      </c>
      <c r="H8" s="143">
        <f t="shared" si="1"/>
        <v>11600000</v>
      </c>
      <c r="I8" s="143">
        <f t="shared" si="2"/>
        <v>-26230000</v>
      </c>
      <c r="J8" s="269"/>
      <c r="L8" s="170"/>
    </row>
    <row r="9" spans="3:12" s="127" customFormat="1" ht="18.75" outlineLevel="1">
      <c r="C9" s="134"/>
      <c r="D9" s="152"/>
      <c r="E9" s="65" t="s">
        <v>555</v>
      </c>
      <c r="F9" s="143">
        <f t="shared" si="0"/>
        <v>16184000</v>
      </c>
      <c r="G9" s="143">
        <f>'9-2015'!I9</f>
        <v>19278000</v>
      </c>
      <c r="H9" s="143">
        <f t="shared" si="1"/>
        <v>16625000</v>
      </c>
      <c r="I9" s="143">
        <f t="shared" si="2"/>
        <v>18837000</v>
      </c>
      <c r="J9" s="269"/>
      <c r="L9" s="170"/>
    </row>
    <row r="10" spans="3:12" s="127" customFormat="1" ht="38.25" outlineLevel="1">
      <c r="C10" s="134"/>
      <c r="D10" s="152"/>
      <c r="E10" s="65" t="s">
        <v>552</v>
      </c>
      <c r="F10" s="143">
        <f t="shared" si="0"/>
        <v>0</v>
      </c>
      <c r="G10" s="143">
        <f>'9-2015'!I10</f>
        <v>-2716000</v>
      </c>
      <c r="H10" s="143">
        <f t="shared" si="1"/>
        <v>0</v>
      </c>
      <c r="I10" s="143">
        <f t="shared" si="2"/>
        <v>-2716000</v>
      </c>
      <c r="J10" s="269"/>
      <c r="L10" s="170"/>
    </row>
    <row r="11" spans="3:12" s="127" customFormat="1" ht="57" outlineLevel="1">
      <c r="C11" s="134"/>
      <c r="D11" s="152"/>
      <c r="E11" s="65" t="s">
        <v>34</v>
      </c>
      <c r="F11" s="143">
        <f t="shared" si="0"/>
        <v>0</v>
      </c>
      <c r="G11" s="143">
        <f>'9-2015'!I11</f>
        <v>221450000</v>
      </c>
      <c r="H11" s="143">
        <f t="shared" si="1"/>
        <v>0</v>
      </c>
      <c r="I11" s="143">
        <f t="shared" si="2"/>
        <v>221450000</v>
      </c>
      <c r="J11" s="269"/>
      <c r="L11" s="170"/>
    </row>
    <row r="12" spans="2:10" s="98" customFormat="1" ht="18.75" outlineLevel="1">
      <c r="B12" s="181"/>
      <c r="C12" s="85"/>
      <c r="D12" s="89"/>
      <c r="E12" s="65" t="s">
        <v>817</v>
      </c>
      <c r="F12" s="64">
        <f>SUMIF(H$15:H$426,E12,F$15:F$426)</f>
        <v>27248</v>
      </c>
      <c r="G12" s="143">
        <f>'9-2015'!I12</f>
        <v>102167</v>
      </c>
      <c r="H12" s="189">
        <f>SUMIF(H$15:H$426,E12,G$15:G$426)</f>
        <v>13200</v>
      </c>
      <c r="I12" s="64">
        <f t="shared" si="2"/>
        <v>116215</v>
      </c>
      <c r="J12" s="270"/>
    </row>
    <row r="13" spans="1:13" s="127" customFormat="1" ht="19.5" customHeight="1">
      <c r="A13" s="261" t="s">
        <v>11</v>
      </c>
      <c r="B13" s="261"/>
      <c r="C13" s="261" t="s">
        <v>670</v>
      </c>
      <c r="D13" s="260" t="s">
        <v>105</v>
      </c>
      <c r="E13" s="262" t="s">
        <v>4</v>
      </c>
      <c r="F13" s="262" t="s">
        <v>5</v>
      </c>
      <c r="G13" s="265" t="s">
        <v>567</v>
      </c>
      <c r="H13" s="225" t="s">
        <v>15</v>
      </c>
      <c r="I13" s="260" t="s">
        <v>16</v>
      </c>
      <c r="J13" s="260" t="s">
        <v>14</v>
      </c>
      <c r="L13" s="171"/>
      <c r="M13" s="18"/>
    </row>
    <row r="14" spans="1:13" s="127" customFormat="1" ht="18.75">
      <c r="A14" s="148" t="s">
        <v>5</v>
      </c>
      <c r="B14" s="148" t="s">
        <v>6</v>
      </c>
      <c r="C14" s="261"/>
      <c r="D14" s="260"/>
      <c r="E14" s="262"/>
      <c r="F14" s="262"/>
      <c r="G14" s="266"/>
      <c r="H14" s="226"/>
      <c r="I14" s="262"/>
      <c r="J14" s="260"/>
      <c r="L14" s="171"/>
      <c r="M14" s="19"/>
    </row>
    <row r="15" spans="1:12" s="82" customFormat="1" ht="18.75">
      <c r="A15" s="144">
        <v>1</v>
      </c>
      <c r="B15" s="145"/>
      <c r="C15" s="112">
        <v>42179</v>
      </c>
      <c r="D15" s="68" t="s">
        <v>69</v>
      </c>
      <c r="E15" s="68" t="s">
        <v>70</v>
      </c>
      <c r="F15" s="143">
        <v>100000</v>
      </c>
      <c r="G15" s="143"/>
      <c r="H15" s="61" t="s">
        <v>555</v>
      </c>
      <c r="I15" s="119" t="s">
        <v>84</v>
      </c>
      <c r="J15" s="96"/>
      <c r="L15" s="172"/>
    </row>
    <row r="16" spans="1:12" s="82" customFormat="1" ht="18.75">
      <c r="A16" s="144">
        <v>2</v>
      </c>
      <c r="B16" s="145"/>
      <c r="C16" s="112">
        <v>42179</v>
      </c>
      <c r="D16" s="68" t="s">
        <v>69</v>
      </c>
      <c r="E16" s="68" t="s">
        <v>70</v>
      </c>
      <c r="F16" s="143">
        <v>100000</v>
      </c>
      <c r="G16" s="143"/>
      <c r="H16" s="61" t="s">
        <v>554</v>
      </c>
      <c r="I16" s="119" t="s">
        <v>84</v>
      </c>
      <c r="J16" s="96"/>
      <c r="L16" s="172"/>
    </row>
    <row r="17" spans="1:12" s="82" customFormat="1" ht="18.75">
      <c r="A17" s="144">
        <v>3</v>
      </c>
      <c r="B17" s="145"/>
      <c r="C17" s="112">
        <v>42186</v>
      </c>
      <c r="D17" s="68" t="s">
        <v>605</v>
      </c>
      <c r="E17" s="68"/>
      <c r="F17" s="143">
        <v>150000</v>
      </c>
      <c r="G17" s="143"/>
      <c r="H17" s="61" t="s">
        <v>555</v>
      </c>
      <c r="I17" s="119" t="s">
        <v>84</v>
      </c>
      <c r="J17" s="96"/>
      <c r="L17" s="172"/>
    </row>
    <row r="18" spans="1:51" s="71" customFormat="1" ht="18.75">
      <c r="A18" s="144">
        <v>4</v>
      </c>
      <c r="B18" s="25"/>
      <c r="C18" s="112">
        <v>42191</v>
      </c>
      <c r="D18" s="58" t="s">
        <v>292</v>
      </c>
      <c r="E18" s="58" t="s">
        <v>293</v>
      </c>
      <c r="F18" s="17">
        <v>600000</v>
      </c>
      <c r="G18" s="17"/>
      <c r="H18" s="61" t="s">
        <v>555</v>
      </c>
      <c r="I18" s="119" t="s">
        <v>84</v>
      </c>
      <c r="J18" s="93"/>
      <c r="K18" s="76"/>
      <c r="L18" s="171"/>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1:51" s="71" customFormat="1" ht="18.75">
      <c r="A19" s="144">
        <v>5</v>
      </c>
      <c r="B19" s="25"/>
      <c r="C19" s="112">
        <v>42191</v>
      </c>
      <c r="D19" s="58" t="s">
        <v>292</v>
      </c>
      <c r="E19" s="58" t="s">
        <v>293</v>
      </c>
      <c r="F19" s="17">
        <v>400000</v>
      </c>
      <c r="G19" s="17"/>
      <c r="H19" s="61" t="s">
        <v>554</v>
      </c>
      <c r="I19" s="119" t="s">
        <v>84</v>
      </c>
      <c r="J19" s="93"/>
      <c r="K19" s="76"/>
      <c r="L19" s="171"/>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1:51" s="71" customFormat="1" ht="38.25">
      <c r="A20" s="144">
        <v>6</v>
      </c>
      <c r="B20" s="25"/>
      <c r="C20" s="112">
        <v>42222</v>
      </c>
      <c r="D20" s="58" t="s">
        <v>321</v>
      </c>
      <c r="E20" s="58" t="s">
        <v>322</v>
      </c>
      <c r="F20" s="17">
        <v>180000</v>
      </c>
      <c r="G20" s="17"/>
      <c r="H20" s="61" t="s">
        <v>555</v>
      </c>
      <c r="I20" s="118" t="s">
        <v>85</v>
      </c>
      <c r="J20" s="68" t="s">
        <v>394</v>
      </c>
      <c r="K20" s="76"/>
      <c r="L20" s="171"/>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1:51" s="71" customFormat="1" ht="38.25">
      <c r="A21" s="144">
        <v>7</v>
      </c>
      <c r="B21" s="25"/>
      <c r="C21" s="112">
        <v>42222</v>
      </c>
      <c r="D21" s="58" t="s">
        <v>321</v>
      </c>
      <c r="E21" s="58" t="s">
        <v>322</v>
      </c>
      <c r="F21" s="17">
        <v>120000</v>
      </c>
      <c r="G21" s="17"/>
      <c r="H21" s="61" t="s">
        <v>554</v>
      </c>
      <c r="I21" s="118" t="s">
        <v>85</v>
      </c>
      <c r="J21" s="68" t="s">
        <v>394</v>
      </c>
      <c r="K21" s="76"/>
      <c r="L21" s="171"/>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1:51" s="71" customFormat="1" ht="38.25">
      <c r="A22" s="144">
        <v>8</v>
      </c>
      <c r="B22" s="25"/>
      <c r="C22" s="112">
        <v>42222</v>
      </c>
      <c r="D22" s="58" t="s">
        <v>323</v>
      </c>
      <c r="E22" s="58" t="s">
        <v>324</v>
      </c>
      <c r="F22" s="17">
        <v>180000</v>
      </c>
      <c r="G22" s="17"/>
      <c r="H22" s="61" t="s">
        <v>555</v>
      </c>
      <c r="I22" s="118" t="s">
        <v>85</v>
      </c>
      <c r="J22" s="68" t="s">
        <v>394</v>
      </c>
      <c r="K22" s="76"/>
      <c r="L22" s="173"/>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1:51" s="71" customFormat="1" ht="38.25">
      <c r="A23" s="144">
        <v>9</v>
      </c>
      <c r="B23" s="25"/>
      <c r="C23" s="112">
        <v>42222</v>
      </c>
      <c r="D23" s="58" t="s">
        <v>323</v>
      </c>
      <c r="E23" s="58" t="s">
        <v>324</v>
      </c>
      <c r="F23" s="17">
        <v>120000</v>
      </c>
      <c r="G23" s="17"/>
      <c r="H23" s="61" t="s">
        <v>554</v>
      </c>
      <c r="I23" s="118" t="s">
        <v>85</v>
      </c>
      <c r="J23" s="68" t="s">
        <v>394</v>
      </c>
      <c r="K23" s="76"/>
      <c r="L23" s="173"/>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row>
    <row r="24" spans="1:51" s="71" customFormat="1" ht="38.25">
      <c r="A24" s="144">
        <v>10</v>
      </c>
      <c r="B24" s="25"/>
      <c r="C24" s="112">
        <v>42230</v>
      </c>
      <c r="D24" s="58" t="s">
        <v>51</v>
      </c>
      <c r="E24" s="58" t="s">
        <v>441</v>
      </c>
      <c r="F24" s="17">
        <v>140000</v>
      </c>
      <c r="G24" s="17"/>
      <c r="H24" s="61" t="s">
        <v>555</v>
      </c>
      <c r="I24" s="118" t="s">
        <v>85</v>
      </c>
      <c r="J24" s="68" t="s">
        <v>527</v>
      </c>
      <c r="K24" s="76"/>
      <c r="L24" s="173"/>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row>
    <row r="25" spans="1:51" s="71" customFormat="1" ht="38.25">
      <c r="A25" s="144">
        <v>11</v>
      </c>
      <c r="B25" s="25"/>
      <c r="C25" s="112">
        <v>42230</v>
      </c>
      <c r="D25" s="58" t="s">
        <v>51</v>
      </c>
      <c r="E25" s="58" t="s">
        <v>441</v>
      </c>
      <c r="F25" s="17">
        <v>110000</v>
      </c>
      <c r="G25" s="17"/>
      <c r="H25" s="61" t="s">
        <v>554</v>
      </c>
      <c r="I25" s="118" t="s">
        <v>85</v>
      </c>
      <c r="J25" s="68" t="s">
        <v>527</v>
      </c>
      <c r="K25" s="76"/>
      <c r="L25" s="173"/>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row>
    <row r="26" spans="1:51" s="71" customFormat="1" ht="38.25">
      <c r="A26" s="144">
        <v>12</v>
      </c>
      <c r="B26" s="25"/>
      <c r="C26" s="112">
        <v>42233</v>
      </c>
      <c r="D26" s="58" t="s">
        <v>533</v>
      </c>
      <c r="E26" s="58" t="s">
        <v>334</v>
      </c>
      <c r="F26" s="17">
        <v>600000</v>
      </c>
      <c r="G26" s="17"/>
      <c r="H26" s="61" t="s">
        <v>555</v>
      </c>
      <c r="I26" s="118" t="s">
        <v>84</v>
      </c>
      <c r="J26" s="68" t="s">
        <v>399</v>
      </c>
      <c r="K26" s="76"/>
      <c r="L26" s="173"/>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row>
    <row r="27" spans="1:51" ht="38.25">
      <c r="A27" s="144">
        <v>13</v>
      </c>
      <c r="B27" s="71"/>
      <c r="C27" s="112">
        <v>42233</v>
      </c>
      <c r="D27" s="58" t="s">
        <v>533</v>
      </c>
      <c r="E27" s="83" t="s">
        <v>334</v>
      </c>
      <c r="F27" s="17">
        <v>400000</v>
      </c>
      <c r="G27" s="17"/>
      <c r="H27" s="61" t="s">
        <v>554</v>
      </c>
      <c r="I27" s="118" t="s">
        <v>84</v>
      </c>
      <c r="J27" s="68" t="s">
        <v>399</v>
      </c>
      <c r="K27" s="76"/>
      <c r="L27" s="174"/>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row>
    <row r="28" spans="1:51" ht="38.25">
      <c r="A28" s="144">
        <v>14</v>
      </c>
      <c r="B28" s="71"/>
      <c r="C28" s="112">
        <v>42234</v>
      </c>
      <c r="D28" s="58" t="s">
        <v>341</v>
      </c>
      <c r="E28" s="83" t="s">
        <v>342</v>
      </c>
      <c r="F28" s="17">
        <v>134000</v>
      </c>
      <c r="G28" s="17"/>
      <c r="H28" s="61" t="s">
        <v>555</v>
      </c>
      <c r="I28" s="118" t="s">
        <v>84</v>
      </c>
      <c r="J28" s="68" t="s">
        <v>400</v>
      </c>
      <c r="K28" s="76"/>
      <c r="L28" s="174"/>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row>
    <row r="29" spans="1:51" ht="38.25">
      <c r="A29" s="144">
        <v>15</v>
      </c>
      <c r="B29" s="71"/>
      <c r="C29" s="112">
        <v>42240</v>
      </c>
      <c r="D29" s="58" t="s">
        <v>384</v>
      </c>
      <c r="E29" s="58" t="s">
        <v>385</v>
      </c>
      <c r="F29" s="17">
        <v>300000</v>
      </c>
      <c r="G29" s="17"/>
      <c r="H29" s="61" t="s">
        <v>555</v>
      </c>
      <c r="I29" s="118" t="s">
        <v>84</v>
      </c>
      <c r="J29" s="68" t="s">
        <v>399</v>
      </c>
      <c r="K29" s="76"/>
      <c r="L29" s="174"/>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row>
    <row r="30" spans="1:51" ht="38.25">
      <c r="A30" s="144">
        <v>16</v>
      </c>
      <c r="B30" s="71"/>
      <c r="C30" s="112">
        <v>42240</v>
      </c>
      <c r="D30" s="58" t="s">
        <v>384</v>
      </c>
      <c r="E30" s="58" t="s">
        <v>385</v>
      </c>
      <c r="F30" s="17">
        <v>200000</v>
      </c>
      <c r="G30" s="17"/>
      <c r="H30" s="61" t="s">
        <v>554</v>
      </c>
      <c r="I30" s="118" t="s">
        <v>84</v>
      </c>
      <c r="J30" s="68" t="s">
        <v>399</v>
      </c>
      <c r="K30" s="76"/>
      <c r="L30" s="174"/>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row>
    <row r="31" spans="1:51" s="71" customFormat="1" ht="57">
      <c r="A31" s="144">
        <v>17</v>
      </c>
      <c r="B31" s="25"/>
      <c r="C31" s="112">
        <v>42240</v>
      </c>
      <c r="D31" s="58" t="s">
        <v>62</v>
      </c>
      <c r="E31" s="58" t="s">
        <v>63</v>
      </c>
      <c r="F31" s="17">
        <v>180000</v>
      </c>
      <c r="G31" s="17"/>
      <c r="H31" s="61" t="s">
        <v>555</v>
      </c>
      <c r="I31" s="118" t="s">
        <v>85</v>
      </c>
      <c r="J31" s="68" t="s">
        <v>399</v>
      </c>
      <c r="K31" s="76"/>
      <c r="L31" s="173"/>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row>
    <row r="32" spans="1:51" s="71" customFormat="1" ht="57">
      <c r="A32" s="144">
        <v>18</v>
      </c>
      <c r="B32" s="25"/>
      <c r="C32" s="112">
        <v>42240</v>
      </c>
      <c r="D32" s="58" t="s">
        <v>62</v>
      </c>
      <c r="E32" s="58" t="s">
        <v>63</v>
      </c>
      <c r="F32" s="17">
        <v>120000</v>
      </c>
      <c r="G32" s="17"/>
      <c r="H32" s="61" t="s">
        <v>554</v>
      </c>
      <c r="I32" s="118" t="s">
        <v>85</v>
      </c>
      <c r="J32" s="68" t="s">
        <v>399</v>
      </c>
      <c r="K32" s="76"/>
      <c r="L32" s="173"/>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row>
    <row r="33" spans="1:51" s="71" customFormat="1" ht="38.25">
      <c r="A33" s="144">
        <v>19</v>
      </c>
      <c r="B33" s="25"/>
      <c r="C33" s="112">
        <v>42243</v>
      </c>
      <c r="D33" s="58" t="s">
        <v>389</v>
      </c>
      <c r="E33" s="58" t="s">
        <v>364</v>
      </c>
      <c r="F33" s="17">
        <v>50000</v>
      </c>
      <c r="G33" s="17"/>
      <c r="H33" s="61" t="s">
        <v>555</v>
      </c>
      <c r="I33" s="118" t="s">
        <v>85</v>
      </c>
      <c r="J33" s="68" t="s">
        <v>402</v>
      </c>
      <c r="K33" s="76"/>
      <c r="L33" s="171"/>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row>
    <row r="34" spans="1:51" s="71" customFormat="1" ht="38.25">
      <c r="A34" s="144">
        <v>20</v>
      </c>
      <c r="B34" s="25"/>
      <c r="C34" s="112">
        <v>42243</v>
      </c>
      <c r="D34" s="58" t="s">
        <v>389</v>
      </c>
      <c r="E34" s="58" t="s">
        <v>364</v>
      </c>
      <c r="F34" s="17">
        <v>50000</v>
      </c>
      <c r="G34" s="17"/>
      <c r="H34" s="61" t="s">
        <v>554</v>
      </c>
      <c r="I34" s="118" t="s">
        <v>85</v>
      </c>
      <c r="J34" s="68" t="s">
        <v>402</v>
      </c>
      <c r="K34" s="76"/>
      <c r="L34" s="174"/>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row>
    <row r="35" spans="1:51" s="147" customFormat="1" ht="38.25">
      <c r="A35" s="144">
        <v>21</v>
      </c>
      <c r="B35" s="25"/>
      <c r="C35" s="112">
        <v>42248</v>
      </c>
      <c r="D35" s="58" t="s">
        <v>36</v>
      </c>
      <c r="E35" s="58" t="s">
        <v>407</v>
      </c>
      <c r="F35" s="17">
        <v>1800000</v>
      </c>
      <c r="G35" s="17"/>
      <c r="H35" s="61" t="s">
        <v>555</v>
      </c>
      <c r="I35" s="118" t="s">
        <v>84</v>
      </c>
      <c r="J35" s="68" t="s">
        <v>503</v>
      </c>
      <c r="K35" s="146"/>
      <c r="L35" s="175"/>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row>
    <row r="36" spans="1:51" s="147" customFormat="1" ht="38.25">
      <c r="A36" s="144">
        <v>22</v>
      </c>
      <c r="B36" s="25"/>
      <c r="C36" s="112">
        <v>42248</v>
      </c>
      <c r="D36" s="58" t="s">
        <v>36</v>
      </c>
      <c r="E36" s="58" t="s">
        <v>407</v>
      </c>
      <c r="F36" s="17">
        <v>1200000</v>
      </c>
      <c r="G36" s="17"/>
      <c r="H36" s="61" t="s">
        <v>554</v>
      </c>
      <c r="I36" s="118" t="s">
        <v>84</v>
      </c>
      <c r="J36" s="68" t="s">
        <v>503</v>
      </c>
      <c r="K36" s="146"/>
      <c r="L36" s="17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row>
    <row r="37" spans="1:51" ht="38.25">
      <c r="A37" s="144">
        <v>23</v>
      </c>
      <c r="B37" s="71"/>
      <c r="C37" s="112">
        <v>42248</v>
      </c>
      <c r="D37" s="58" t="s">
        <v>295</v>
      </c>
      <c r="E37" s="58" t="s">
        <v>408</v>
      </c>
      <c r="F37" s="17">
        <v>140000</v>
      </c>
      <c r="G37" s="17"/>
      <c r="H37" s="61" t="s">
        <v>555</v>
      </c>
      <c r="I37" s="118" t="s">
        <v>85</v>
      </c>
      <c r="J37" s="95" t="s">
        <v>504</v>
      </c>
      <c r="K37" s="76"/>
      <c r="L37" s="174"/>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row>
    <row r="38" spans="1:51" ht="38.25">
      <c r="A38" s="144">
        <v>24</v>
      </c>
      <c r="B38" s="71"/>
      <c r="C38" s="112">
        <v>42248</v>
      </c>
      <c r="D38" s="58" t="s">
        <v>295</v>
      </c>
      <c r="E38" s="58" t="s">
        <v>408</v>
      </c>
      <c r="F38" s="17">
        <v>110000</v>
      </c>
      <c r="G38" s="17"/>
      <c r="H38" s="61" t="s">
        <v>554</v>
      </c>
      <c r="I38" s="118" t="s">
        <v>85</v>
      </c>
      <c r="J38" s="95" t="s">
        <v>504</v>
      </c>
      <c r="K38" s="76"/>
      <c r="L38" s="174"/>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row r="39" spans="1:51" s="71" customFormat="1" ht="38.25">
      <c r="A39" s="144">
        <v>25</v>
      </c>
      <c r="B39" s="25"/>
      <c r="C39" s="112">
        <v>42253</v>
      </c>
      <c r="D39" s="58" t="s">
        <v>409</v>
      </c>
      <c r="E39" s="58" t="s">
        <v>340</v>
      </c>
      <c r="F39" s="17">
        <v>50000</v>
      </c>
      <c r="G39" s="17"/>
      <c r="H39" s="61" t="s">
        <v>555</v>
      </c>
      <c r="I39" s="118" t="s">
        <v>85</v>
      </c>
      <c r="J39" s="68" t="s">
        <v>503</v>
      </c>
      <c r="K39" s="76"/>
      <c r="L39" s="173"/>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row>
    <row r="40" spans="1:51" s="71" customFormat="1" ht="38.25">
      <c r="A40" s="144">
        <v>26</v>
      </c>
      <c r="B40" s="25"/>
      <c r="C40" s="112">
        <v>42253</v>
      </c>
      <c r="D40" s="58" t="s">
        <v>409</v>
      </c>
      <c r="E40" s="58" t="s">
        <v>340</v>
      </c>
      <c r="F40" s="17">
        <v>50000</v>
      </c>
      <c r="G40" s="17"/>
      <c r="H40" s="61" t="s">
        <v>554</v>
      </c>
      <c r="I40" s="118" t="s">
        <v>85</v>
      </c>
      <c r="J40" s="68" t="s">
        <v>503</v>
      </c>
      <c r="K40" s="76"/>
      <c r="L40" s="173"/>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row>
    <row r="41" spans="1:51" s="71" customFormat="1" ht="38.25">
      <c r="A41" s="144">
        <v>27</v>
      </c>
      <c r="B41" s="25"/>
      <c r="C41" s="112">
        <v>42254</v>
      </c>
      <c r="D41" s="58" t="s">
        <v>411</v>
      </c>
      <c r="E41" s="58" t="s">
        <v>293</v>
      </c>
      <c r="F41" s="17">
        <v>1200000</v>
      </c>
      <c r="G41" s="17"/>
      <c r="H41" s="61" t="s">
        <v>555</v>
      </c>
      <c r="I41" s="118" t="s">
        <v>84</v>
      </c>
      <c r="J41" s="68" t="s">
        <v>505</v>
      </c>
      <c r="K41" s="76"/>
      <c r="L41" s="173"/>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row>
    <row r="42" spans="1:51" s="82" customFormat="1" ht="38.25">
      <c r="A42" s="144">
        <v>28</v>
      </c>
      <c r="B42" s="126"/>
      <c r="C42" s="112">
        <v>42254</v>
      </c>
      <c r="D42" s="61" t="s">
        <v>411</v>
      </c>
      <c r="E42" s="61" t="s">
        <v>293</v>
      </c>
      <c r="F42" s="63">
        <v>800000</v>
      </c>
      <c r="G42" s="63"/>
      <c r="H42" s="61" t="s">
        <v>554</v>
      </c>
      <c r="I42" s="118" t="s">
        <v>84</v>
      </c>
      <c r="J42" s="65" t="s">
        <v>505</v>
      </c>
      <c r="K42" s="109"/>
      <c r="L42" s="177"/>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row>
    <row r="43" spans="1:51" s="82" customFormat="1" ht="57">
      <c r="A43" s="144">
        <v>29</v>
      </c>
      <c r="B43" s="126"/>
      <c r="C43" s="112">
        <v>42254</v>
      </c>
      <c r="D43" s="61" t="s">
        <v>412</v>
      </c>
      <c r="E43" s="61" t="s">
        <v>413</v>
      </c>
      <c r="F43" s="63">
        <v>140000</v>
      </c>
      <c r="G43" s="63"/>
      <c r="H43" s="61" t="s">
        <v>555</v>
      </c>
      <c r="I43" s="118" t="s">
        <v>84</v>
      </c>
      <c r="J43" s="65" t="s">
        <v>506</v>
      </c>
      <c r="K43" s="109"/>
      <c r="L43" s="177"/>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row>
    <row r="44" spans="1:51" ht="57">
      <c r="A44" s="144">
        <v>30</v>
      </c>
      <c r="B44" s="71"/>
      <c r="C44" s="112">
        <v>42254</v>
      </c>
      <c r="D44" s="58" t="s">
        <v>412</v>
      </c>
      <c r="E44" s="58" t="s">
        <v>413</v>
      </c>
      <c r="F44" s="17">
        <v>110000</v>
      </c>
      <c r="G44" s="17"/>
      <c r="H44" s="61" t="s">
        <v>554</v>
      </c>
      <c r="I44" s="118" t="s">
        <v>84</v>
      </c>
      <c r="J44" s="68"/>
      <c r="K44" s="76"/>
      <c r="L44" s="174"/>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row>
    <row r="45" spans="1:51" ht="38.25">
      <c r="A45" s="144">
        <v>31</v>
      </c>
      <c r="B45" s="71"/>
      <c r="C45" s="112">
        <v>42254</v>
      </c>
      <c r="D45" s="58" t="s">
        <v>139</v>
      </c>
      <c r="E45" s="58" t="s">
        <v>414</v>
      </c>
      <c r="F45" s="17">
        <v>50000</v>
      </c>
      <c r="G45" s="17"/>
      <c r="H45" s="61" t="s">
        <v>555</v>
      </c>
      <c r="I45" s="118" t="s">
        <v>84</v>
      </c>
      <c r="J45" s="68" t="s">
        <v>506</v>
      </c>
      <c r="K45" s="76"/>
      <c r="L45" s="174"/>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row>
    <row r="46" spans="1:51" ht="38.25">
      <c r="A46" s="144">
        <v>32</v>
      </c>
      <c r="B46" s="126"/>
      <c r="C46" s="112">
        <v>42254</v>
      </c>
      <c r="D46" s="61" t="s">
        <v>139</v>
      </c>
      <c r="E46" s="83" t="s">
        <v>414</v>
      </c>
      <c r="F46" s="63">
        <v>50000</v>
      </c>
      <c r="G46" s="63"/>
      <c r="H46" s="61" t="s">
        <v>554</v>
      </c>
      <c r="I46" s="118" t="s">
        <v>84</v>
      </c>
      <c r="J46" s="65" t="s">
        <v>506</v>
      </c>
      <c r="K46" s="76"/>
      <c r="L46" s="174"/>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row>
    <row r="47" spans="1:51" ht="38.25">
      <c r="A47" s="144">
        <v>33</v>
      </c>
      <c r="B47" s="71"/>
      <c r="C47" s="112">
        <v>42254</v>
      </c>
      <c r="D47" s="58" t="s">
        <v>141</v>
      </c>
      <c r="E47" s="58" t="s">
        <v>414</v>
      </c>
      <c r="F47" s="17">
        <v>50000</v>
      </c>
      <c r="G47" s="17"/>
      <c r="H47" s="61" t="s">
        <v>555</v>
      </c>
      <c r="I47" s="118" t="s">
        <v>84</v>
      </c>
      <c r="J47" s="65" t="s">
        <v>506</v>
      </c>
      <c r="K47" s="76"/>
      <c r="L47" s="174"/>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row>
    <row r="48" spans="1:51" s="71" customFormat="1" ht="38.25">
      <c r="A48" s="144">
        <v>34</v>
      </c>
      <c r="B48" s="25"/>
      <c r="C48" s="112">
        <v>42254</v>
      </c>
      <c r="D48" s="58" t="s">
        <v>141</v>
      </c>
      <c r="E48" s="58" t="s">
        <v>414</v>
      </c>
      <c r="F48" s="17">
        <v>50000</v>
      </c>
      <c r="G48" s="17"/>
      <c r="H48" s="61" t="s">
        <v>554</v>
      </c>
      <c r="I48" s="118" t="s">
        <v>84</v>
      </c>
      <c r="J48" s="68" t="s">
        <v>506</v>
      </c>
      <c r="K48" s="76"/>
      <c r="L48" s="173"/>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row>
    <row r="49" spans="1:51" s="71" customFormat="1" ht="38.25">
      <c r="A49" s="144">
        <v>35</v>
      </c>
      <c r="B49" s="25"/>
      <c r="C49" s="112">
        <v>42256</v>
      </c>
      <c r="D49" s="58" t="s">
        <v>426</v>
      </c>
      <c r="E49" s="58" t="s">
        <v>427</v>
      </c>
      <c r="F49" s="17">
        <v>300000</v>
      </c>
      <c r="G49" s="17"/>
      <c r="H49" s="61" t="s">
        <v>555</v>
      </c>
      <c r="I49" s="118" t="s">
        <v>85</v>
      </c>
      <c r="J49" s="68" t="s">
        <v>505</v>
      </c>
      <c r="K49" s="76"/>
      <c r="L49" s="173"/>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row>
    <row r="50" spans="1:51" s="71" customFormat="1" ht="38.25">
      <c r="A50" s="144">
        <v>36</v>
      </c>
      <c r="B50" s="25"/>
      <c r="C50" s="112">
        <v>42256</v>
      </c>
      <c r="D50" s="58" t="s">
        <v>426</v>
      </c>
      <c r="E50" s="58" t="s">
        <v>427</v>
      </c>
      <c r="F50" s="17">
        <v>200000</v>
      </c>
      <c r="G50" s="17"/>
      <c r="H50" s="61" t="s">
        <v>554</v>
      </c>
      <c r="I50" s="118" t="s">
        <v>85</v>
      </c>
      <c r="J50" s="68" t="s">
        <v>505</v>
      </c>
      <c r="K50" s="76"/>
      <c r="L50" s="173"/>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row>
    <row r="51" spans="1:51" s="71" customFormat="1" ht="38.25">
      <c r="A51" s="144">
        <v>37</v>
      </c>
      <c r="B51" s="25"/>
      <c r="C51" s="112">
        <v>42256</v>
      </c>
      <c r="D51" s="58" t="s">
        <v>428</v>
      </c>
      <c r="E51" s="58" t="s">
        <v>429</v>
      </c>
      <c r="F51" s="17">
        <v>300000</v>
      </c>
      <c r="G51" s="17"/>
      <c r="H51" s="61" t="s">
        <v>555</v>
      </c>
      <c r="I51" s="118" t="s">
        <v>84</v>
      </c>
      <c r="J51" s="68" t="s">
        <v>505</v>
      </c>
      <c r="K51" s="76"/>
      <c r="L51" s="173"/>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s="71" customFormat="1" ht="38.25">
      <c r="A52" s="144">
        <v>38</v>
      </c>
      <c r="B52" s="25"/>
      <c r="C52" s="112">
        <v>42256</v>
      </c>
      <c r="D52" s="58" t="s">
        <v>428</v>
      </c>
      <c r="E52" s="58" t="s">
        <v>429</v>
      </c>
      <c r="F52" s="17">
        <v>200000</v>
      </c>
      <c r="G52" s="17"/>
      <c r="H52" s="61" t="s">
        <v>554</v>
      </c>
      <c r="I52" s="118" t="s">
        <v>84</v>
      </c>
      <c r="J52" s="68" t="s">
        <v>505</v>
      </c>
      <c r="K52" s="76"/>
      <c r="L52" s="173"/>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row>
    <row r="53" spans="1:51" s="71" customFormat="1" ht="38.25">
      <c r="A53" s="144">
        <v>39</v>
      </c>
      <c r="B53" s="25"/>
      <c r="C53" s="112">
        <v>42256</v>
      </c>
      <c r="D53" s="58" t="s">
        <v>430</v>
      </c>
      <c r="E53" s="58" t="s">
        <v>431</v>
      </c>
      <c r="F53" s="17">
        <v>140000</v>
      </c>
      <c r="G53" s="17"/>
      <c r="H53" s="61" t="s">
        <v>555</v>
      </c>
      <c r="I53" s="118" t="s">
        <v>85</v>
      </c>
      <c r="J53" s="68" t="s">
        <v>506</v>
      </c>
      <c r="K53" s="76"/>
      <c r="L53" s="173"/>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row>
    <row r="54" spans="1:51" s="71" customFormat="1" ht="38.25">
      <c r="A54" s="144">
        <v>40</v>
      </c>
      <c r="B54" s="25"/>
      <c r="C54" s="112">
        <v>42256</v>
      </c>
      <c r="D54" s="58" t="s">
        <v>430</v>
      </c>
      <c r="E54" s="58" t="s">
        <v>431</v>
      </c>
      <c r="F54" s="17">
        <v>110000</v>
      </c>
      <c r="G54" s="17"/>
      <c r="H54" s="61" t="s">
        <v>554</v>
      </c>
      <c r="I54" s="118" t="s">
        <v>85</v>
      </c>
      <c r="J54" s="68" t="s">
        <v>506</v>
      </c>
      <c r="K54" s="76"/>
      <c r="L54" s="173"/>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row>
    <row r="55" spans="1:51" s="71" customFormat="1" ht="57">
      <c r="A55" s="144">
        <v>41</v>
      </c>
      <c r="B55" s="25"/>
      <c r="C55" s="112">
        <v>42257</v>
      </c>
      <c r="D55" s="58" t="s">
        <v>40</v>
      </c>
      <c r="E55" s="83" t="s">
        <v>187</v>
      </c>
      <c r="F55" s="17">
        <v>300000</v>
      </c>
      <c r="G55" s="17"/>
      <c r="H55" s="61" t="s">
        <v>555</v>
      </c>
      <c r="I55" s="118" t="s">
        <v>85</v>
      </c>
      <c r="J55" s="68" t="s">
        <v>505</v>
      </c>
      <c r="K55" s="76"/>
      <c r="L55" s="173"/>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s="71" customFormat="1" ht="57">
      <c r="A56" s="144">
        <v>42</v>
      </c>
      <c r="B56" s="25"/>
      <c r="C56" s="112">
        <v>42257</v>
      </c>
      <c r="D56" s="58" t="s">
        <v>40</v>
      </c>
      <c r="E56" s="58" t="s">
        <v>187</v>
      </c>
      <c r="F56" s="17">
        <v>200000</v>
      </c>
      <c r="G56" s="17"/>
      <c r="H56" s="61" t="s">
        <v>554</v>
      </c>
      <c r="I56" s="118" t="s">
        <v>85</v>
      </c>
      <c r="J56" s="65" t="s">
        <v>505</v>
      </c>
      <c r="K56" s="76"/>
      <c r="L56" s="173"/>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row>
    <row r="57" spans="1:51" s="71" customFormat="1" ht="38.25">
      <c r="A57" s="144">
        <v>43</v>
      </c>
      <c r="B57" s="25"/>
      <c r="C57" s="112">
        <v>42258</v>
      </c>
      <c r="D57" s="58" t="s">
        <v>294</v>
      </c>
      <c r="E57" s="58"/>
      <c r="F57" s="17">
        <v>140000</v>
      </c>
      <c r="G57" s="17"/>
      <c r="H57" s="61" t="s">
        <v>555</v>
      </c>
      <c r="I57" s="118" t="s">
        <v>84</v>
      </c>
      <c r="J57" s="65" t="s">
        <v>506</v>
      </c>
      <c r="K57" s="76"/>
      <c r="L57" s="173"/>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row>
    <row r="58" spans="1:51" s="71" customFormat="1" ht="18.75">
      <c r="A58" s="144">
        <v>44</v>
      </c>
      <c r="B58" s="25"/>
      <c r="C58" s="112">
        <v>42258</v>
      </c>
      <c r="D58" s="58" t="s">
        <v>294</v>
      </c>
      <c r="E58" s="83"/>
      <c r="F58" s="17">
        <v>110000</v>
      </c>
      <c r="G58" s="17"/>
      <c r="H58" s="61" t="s">
        <v>554</v>
      </c>
      <c r="I58" s="118" t="s">
        <v>84</v>
      </c>
      <c r="J58" s="65"/>
      <c r="K58" s="76"/>
      <c r="L58" s="173"/>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row>
    <row r="59" spans="1:51" s="71" customFormat="1" ht="38.25">
      <c r="A59" s="144">
        <v>45</v>
      </c>
      <c r="B59" s="25"/>
      <c r="C59" s="112">
        <v>42259</v>
      </c>
      <c r="D59" s="58" t="s">
        <v>434</v>
      </c>
      <c r="E59" s="83" t="s">
        <v>435</v>
      </c>
      <c r="F59" s="17">
        <v>300000</v>
      </c>
      <c r="G59" s="17"/>
      <c r="H59" s="61" t="s">
        <v>555</v>
      </c>
      <c r="I59" s="118" t="s">
        <v>85</v>
      </c>
      <c r="J59" s="65" t="s">
        <v>508</v>
      </c>
      <c r="K59" s="76"/>
      <c r="L59" s="173"/>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row>
    <row r="60" spans="1:51" s="71" customFormat="1" ht="38.25">
      <c r="A60" s="144">
        <v>46</v>
      </c>
      <c r="B60" s="25"/>
      <c r="C60" s="112">
        <v>42259</v>
      </c>
      <c r="D60" s="58" t="s">
        <v>434</v>
      </c>
      <c r="E60" s="58" t="s">
        <v>435</v>
      </c>
      <c r="F60" s="17">
        <v>200000</v>
      </c>
      <c r="G60" s="17"/>
      <c r="H60" s="61" t="s">
        <v>554</v>
      </c>
      <c r="I60" s="118" t="s">
        <v>85</v>
      </c>
      <c r="J60" s="65" t="s">
        <v>508</v>
      </c>
      <c r="K60" s="76"/>
      <c r="L60" s="173"/>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row>
    <row r="61" spans="1:51" s="71" customFormat="1" ht="38.25">
      <c r="A61" s="144">
        <v>47</v>
      </c>
      <c r="B61" s="25"/>
      <c r="C61" s="112">
        <v>42259</v>
      </c>
      <c r="D61" s="58" t="s">
        <v>436</v>
      </c>
      <c r="E61" s="58" t="s">
        <v>437</v>
      </c>
      <c r="F61" s="17">
        <v>300000</v>
      </c>
      <c r="G61" s="17"/>
      <c r="H61" s="61" t="s">
        <v>555</v>
      </c>
      <c r="I61" s="118" t="s">
        <v>85</v>
      </c>
      <c r="J61" s="65" t="s">
        <v>508</v>
      </c>
      <c r="K61" s="76"/>
      <c r="L61" s="173"/>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row>
    <row r="62" spans="1:51" s="71" customFormat="1" ht="38.25">
      <c r="A62" s="144">
        <v>48</v>
      </c>
      <c r="B62" s="25"/>
      <c r="C62" s="112">
        <v>42259</v>
      </c>
      <c r="D62" s="58" t="s">
        <v>436</v>
      </c>
      <c r="E62" s="58" t="s">
        <v>437</v>
      </c>
      <c r="F62" s="17">
        <v>200000</v>
      </c>
      <c r="G62" s="17"/>
      <c r="H62" s="61" t="s">
        <v>554</v>
      </c>
      <c r="I62" s="118" t="s">
        <v>85</v>
      </c>
      <c r="J62" s="65" t="s">
        <v>508</v>
      </c>
      <c r="K62" s="76"/>
      <c r="L62" s="173"/>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row>
    <row r="63" spans="1:51" s="71" customFormat="1" ht="18.75">
      <c r="A63" s="144">
        <v>49</v>
      </c>
      <c r="B63" s="25"/>
      <c r="C63" s="112">
        <v>42263</v>
      </c>
      <c r="D63" s="58" t="s">
        <v>512</v>
      </c>
      <c r="E63" s="83" t="s">
        <v>38</v>
      </c>
      <c r="F63" s="17">
        <v>180000</v>
      </c>
      <c r="G63" s="17"/>
      <c r="H63" s="61" t="s">
        <v>555</v>
      </c>
      <c r="I63" s="118" t="s">
        <v>84</v>
      </c>
      <c r="J63" s="65" t="s">
        <v>571</v>
      </c>
      <c r="K63" s="76"/>
      <c r="L63" s="173"/>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row>
    <row r="64" spans="1:51" s="71" customFormat="1" ht="18.75">
      <c r="A64" s="144">
        <v>50</v>
      </c>
      <c r="B64" s="25"/>
      <c r="C64" s="112">
        <v>42263</v>
      </c>
      <c r="D64" s="58" t="s">
        <v>512</v>
      </c>
      <c r="E64" s="83" t="s">
        <v>38</v>
      </c>
      <c r="F64" s="17">
        <v>120000</v>
      </c>
      <c r="G64" s="17"/>
      <c r="H64" s="61" t="s">
        <v>554</v>
      </c>
      <c r="I64" s="118" t="s">
        <v>84</v>
      </c>
      <c r="J64" s="65"/>
      <c r="K64" s="76"/>
      <c r="L64" s="173"/>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row>
    <row r="65" spans="1:51" s="71" customFormat="1" ht="38.25">
      <c r="A65" s="144">
        <v>51</v>
      </c>
      <c r="B65" s="25"/>
      <c r="C65" s="112">
        <v>42264</v>
      </c>
      <c r="D65" s="58" t="s">
        <v>475</v>
      </c>
      <c r="E65" s="58" t="s">
        <v>526</v>
      </c>
      <c r="F65" s="17">
        <v>140000</v>
      </c>
      <c r="G65" s="17"/>
      <c r="H65" s="61" t="s">
        <v>555</v>
      </c>
      <c r="I65" s="118" t="s">
        <v>85</v>
      </c>
      <c r="J65" s="65" t="s">
        <v>506</v>
      </c>
      <c r="K65" s="76"/>
      <c r="L65" s="173"/>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row>
    <row r="66" spans="1:51" s="71" customFormat="1" ht="38.25">
      <c r="A66" s="144">
        <v>52</v>
      </c>
      <c r="B66" s="25"/>
      <c r="C66" s="112">
        <v>42264</v>
      </c>
      <c r="D66" s="58" t="s">
        <v>475</v>
      </c>
      <c r="E66" s="58" t="s">
        <v>526</v>
      </c>
      <c r="F66" s="17">
        <v>110000</v>
      </c>
      <c r="G66" s="17"/>
      <c r="H66" s="61" t="s">
        <v>554</v>
      </c>
      <c r="I66" s="118" t="s">
        <v>85</v>
      </c>
      <c r="J66" s="65" t="s">
        <v>506</v>
      </c>
      <c r="K66" s="76"/>
      <c r="L66" s="173"/>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row>
    <row r="67" spans="1:51" s="71" customFormat="1" ht="38.25">
      <c r="A67" s="144">
        <v>53</v>
      </c>
      <c r="B67" s="25"/>
      <c r="C67" s="112">
        <v>42265</v>
      </c>
      <c r="D67" s="58" t="s">
        <v>60</v>
      </c>
      <c r="E67" s="58" t="s">
        <v>490</v>
      </c>
      <c r="F67" s="17">
        <v>600000</v>
      </c>
      <c r="G67" s="17"/>
      <c r="H67" s="61" t="s">
        <v>555</v>
      </c>
      <c r="I67" s="118" t="s">
        <v>84</v>
      </c>
      <c r="J67" s="65" t="s">
        <v>511</v>
      </c>
      <c r="K67" s="76"/>
      <c r="L67" s="173"/>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row>
    <row r="68" spans="1:51" s="71" customFormat="1" ht="38.25">
      <c r="A68" s="144">
        <v>54</v>
      </c>
      <c r="B68" s="25"/>
      <c r="C68" s="112">
        <v>42265</v>
      </c>
      <c r="D68" s="58" t="s">
        <v>60</v>
      </c>
      <c r="E68" s="58" t="s">
        <v>490</v>
      </c>
      <c r="F68" s="17">
        <v>400000</v>
      </c>
      <c r="G68" s="17"/>
      <c r="H68" s="61" t="s">
        <v>554</v>
      </c>
      <c r="I68" s="118" t="s">
        <v>84</v>
      </c>
      <c r="J68" s="65" t="s">
        <v>511</v>
      </c>
      <c r="K68" s="76"/>
      <c r="L68" s="173"/>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row>
    <row r="69" spans="1:51" s="71" customFormat="1" ht="38.25">
      <c r="A69" s="144">
        <v>55</v>
      </c>
      <c r="B69" s="25"/>
      <c r="C69" s="112">
        <v>42274</v>
      </c>
      <c r="D69" s="58" t="s">
        <v>513</v>
      </c>
      <c r="E69" s="58" t="s">
        <v>543</v>
      </c>
      <c r="F69" s="17">
        <v>140000</v>
      </c>
      <c r="G69" s="17"/>
      <c r="H69" s="61" t="s">
        <v>555</v>
      </c>
      <c r="I69" s="118" t="s">
        <v>85</v>
      </c>
      <c r="J69" s="65" t="s">
        <v>504</v>
      </c>
      <c r="K69" s="76"/>
      <c r="L69" s="173"/>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row>
    <row r="70" spans="1:51" s="71" customFormat="1" ht="38.25">
      <c r="A70" s="144">
        <v>56</v>
      </c>
      <c r="B70" s="25"/>
      <c r="C70" s="112">
        <v>42274</v>
      </c>
      <c r="D70" s="58" t="s">
        <v>513</v>
      </c>
      <c r="E70" s="83" t="s">
        <v>543</v>
      </c>
      <c r="F70" s="17">
        <v>110000</v>
      </c>
      <c r="G70" s="17"/>
      <c r="H70" s="61" t="s">
        <v>554</v>
      </c>
      <c r="I70" s="118" t="s">
        <v>85</v>
      </c>
      <c r="J70" s="65" t="s">
        <v>504</v>
      </c>
      <c r="K70" s="76"/>
      <c r="L70" s="173"/>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row>
    <row r="71" spans="1:51" s="71" customFormat="1" ht="38.25">
      <c r="A71" s="144">
        <v>57</v>
      </c>
      <c r="B71" s="25"/>
      <c r="C71" s="112">
        <v>42274</v>
      </c>
      <c r="D71" s="58" t="s">
        <v>514</v>
      </c>
      <c r="E71" s="83" t="s">
        <v>542</v>
      </c>
      <c r="F71" s="17">
        <v>140000</v>
      </c>
      <c r="G71" s="17"/>
      <c r="H71" s="61" t="s">
        <v>555</v>
      </c>
      <c r="I71" s="118" t="s">
        <v>85</v>
      </c>
      <c r="J71" s="65" t="s">
        <v>528</v>
      </c>
      <c r="K71" s="76"/>
      <c r="L71" s="173"/>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row>
    <row r="72" spans="1:51" s="71" customFormat="1" ht="38.25">
      <c r="A72" s="144">
        <v>58</v>
      </c>
      <c r="B72" s="25"/>
      <c r="C72" s="112">
        <v>42274</v>
      </c>
      <c r="D72" s="58" t="s">
        <v>514</v>
      </c>
      <c r="E72" s="58" t="s">
        <v>542</v>
      </c>
      <c r="F72" s="17">
        <v>110000</v>
      </c>
      <c r="G72" s="17"/>
      <c r="H72" s="61" t="s">
        <v>554</v>
      </c>
      <c r="I72" s="118" t="s">
        <v>85</v>
      </c>
      <c r="J72" s="65" t="s">
        <v>528</v>
      </c>
      <c r="K72" s="76"/>
      <c r="L72" s="173"/>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row>
    <row r="73" spans="1:51" s="71" customFormat="1" ht="38.25">
      <c r="A73" s="144">
        <v>59</v>
      </c>
      <c r="B73" s="25"/>
      <c r="C73" s="112">
        <v>42275</v>
      </c>
      <c r="D73" s="58" t="s">
        <v>529</v>
      </c>
      <c r="E73" s="58" t="s">
        <v>530</v>
      </c>
      <c r="F73" s="17">
        <v>1500000</v>
      </c>
      <c r="G73" s="17"/>
      <c r="H73" s="61" t="s">
        <v>555</v>
      </c>
      <c r="I73" s="118" t="s">
        <v>84</v>
      </c>
      <c r="J73" s="65" t="s">
        <v>505</v>
      </c>
      <c r="K73" s="76"/>
      <c r="L73" s="173"/>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row>
    <row r="74" spans="1:51" s="71" customFormat="1" ht="38.25">
      <c r="A74" s="144">
        <v>60</v>
      </c>
      <c r="B74" s="25"/>
      <c r="C74" s="112">
        <v>42275</v>
      </c>
      <c r="D74" s="58" t="s">
        <v>529</v>
      </c>
      <c r="E74" s="58" t="s">
        <v>530</v>
      </c>
      <c r="F74" s="17">
        <v>1000000</v>
      </c>
      <c r="G74" s="17"/>
      <c r="H74" s="61" t="s">
        <v>554</v>
      </c>
      <c r="I74" s="118" t="s">
        <v>84</v>
      </c>
      <c r="J74" s="68" t="s">
        <v>505</v>
      </c>
      <c r="K74" s="76"/>
      <c r="L74" s="173"/>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row>
    <row r="75" spans="1:51" s="71" customFormat="1" ht="38.25">
      <c r="A75" s="144">
        <v>61</v>
      </c>
      <c r="B75" s="25"/>
      <c r="C75" s="112">
        <v>42277</v>
      </c>
      <c r="D75" s="58" t="s">
        <v>545</v>
      </c>
      <c r="E75" s="83" t="s">
        <v>541</v>
      </c>
      <c r="F75" s="17">
        <v>300000</v>
      </c>
      <c r="G75" s="17"/>
      <c r="H75" s="61" t="s">
        <v>555</v>
      </c>
      <c r="I75" s="118" t="s">
        <v>85</v>
      </c>
      <c r="J75" s="68" t="s">
        <v>572</v>
      </c>
      <c r="K75" s="76"/>
      <c r="L75" s="173"/>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row>
    <row r="76" spans="1:51" s="71" customFormat="1" ht="38.25">
      <c r="A76" s="144">
        <v>62</v>
      </c>
      <c r="B76" s="25"/>
      <c r="C76" s="112">
        <v>42277</v>
      </c>
      <c r="D76" s="58" t="s">
        <v>545</v>
      </c>
      <c r="E76" s="58" t="s">
        <v>541</v>
      </c>
      <c r="F76" s="17">
        <v>200000</v>
      </c>
      <c r="G76" s="17"/>
      <c r="H76" s="61" t="s">
        <v>554</v>
      </c>
      <c r="I76" s="118" t="s">
        <v>85</v>
      </c>
      <c r="J76" s="68" t="s">
        <v>572</v>
      </c>
      <c r="K76" s="76"/>
      <c r="L76" s="173"/>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row>
    <row r="77" spans="1:51" s="71" customFormat="1" ht="57">
      <c r="A77" s="145">
        <v>63</v>
      </c>
      <c r="B77" s="25"/>
      <c r="C77" s="112">
        <v>42278</v>
      </c>
      <c r="D77" s="58" t="s">
        <v>424</v>
      </c>
      <c r="E77" s="83" t="s">
        <v>425</v>
      </c>
      <c r="F77" s="17">
        <v>1000000</v>
      </c>
      <c r="G77" s="17"/>
      <c r="H77" s="61" t="s">
        <v>555</v>
      </c>
      <c r="I77" s="119" t="s">
        <v>85</v>
      </c>
      <c r="J77" s="93" t="s">
        <v>573</v>
      </c>
      <c r="K77" s="76"/>
      <c r="L77" s="173"/>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row>
    <row r="78" spans="1:51" s="71" customFormat="1" ht="57">
      <c r="A78" s="145">
        <v>64</v>
      </c>
      <c r="B78" s="25"/>
      <c r="C78" s="112">
        <v>42278</v>
      </c>
      <c r="D78" s="61" t="s">
        <v>424</v>
      </c>
      <c r="E78" s="68" t="s">
        <v>425</v>
      </c>
      <c r="F78" s="63">
        <v>1000000</v>
      </c>
      <c r="G78" s="63"/>
      <c r="H78" s="61" t="s">
        <v>554</v>
      </c>
      <c r="I78" s="119" t="s">
        <v>85</v>
      </c>
      <c r="J78" s="93" t="s">
        <v>573</v>
      </c>
      <c r="K78" s="76"/>
      <c r="L78" s="173"/>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row>
    <row r="79" spans="1:51" s="71" customFormat="1" ht="38.25">
      <c r="A79" s="145">
        <v>65</v>
      </c>
      <c r="B79" s="25"/>
      <c r="C79" s="112">
        <v>42278</v>
      </c>
      <c r="D79" s="61" t="s">
        <v>406</v>
      </c>
      <c r="E79" s="68" t="s">
        <v>56</v>
      </c>
      <c r="F79" s="63">
        <v>600000</v>
      </c>
      <c r="G79" s="63"/>
      <c r="H79" s="61" t="s">
        <v>555</v>
      </c>
      <c r="I79" s="118" t="s">
        <v>85</v>
      </c>
      <c r="J79" s="86" t="s">
        <v>621</v>
      </c>
      <c r="K79" s="76"/>
      <c r="L79" s="173"/>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row>
    <row r="80" spans="1:51" s="71" customFormat="1" ht="38.25">
      <c r="A80" s="145">
        <v>66</v>
      </c>
      <c r="B80" s="25"/>
      <c r="C80" s="112">
        <v>42278</v>
      </c>
      <c r="D80" s="61" t="s">
        <v>406</v>
      </c>
      <c r="E80" s="68" t="s">
        <v>575</v>
      </c>
      <c r="F80" s="63">
        <v>400000</v>
      </c>
      <c r="G80" s="63"/>
      <c r="H80" s="61" t="s">
        <v>554</v>
      </c>
      <c r="I80" s="118" t="s">
        <v>85</v>
      </c>
      <c r="J80" s="86" t="s">
        <v>621</v>
      </c>
      <c r="K80" s="76"/>
      <c r="L80" s="173"/>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row>
    <row r="81" spans="1:51" s="71" customFormat="1" ht="18.75">
      <c r="A81" s="145">
        <v>67</v>
      </c>
      <c r="B81" s="25"/>
      <c r="C81" s="112">
        <v>42278</v>
      </c>
      <c r="D81" s="58" t="s">
        <v>386</v>
      </c>
      <c r="E81" s="83" t="s">
        <v>340</v>
      </c>
      <c r="F81" s="17">
        <v>100000</v>
      </c>
      <c r="G81" s="17"/>
      <c r="H81" s="61" t="s">
        <v>555</v>
      </c>
      <c r="I81" s="118" t="s">
        <v>84</v>
      </c>
      <c r="J81" s="86" t="s">
        <v>621</v>
      </c>
      <c r="K81" s="76"/>
      <c r="L81" s="173"/>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row>
    <row r="82" spans="1:51" s="71" customFormat="1" ht="18.75">
      <c r="A82" s="145">
        <v>68</v>
      </c>
      <c r="B82" s="25"/>
      <c r="C82" s="112">
        <v>42278</v>
      </c>
      <c r="D82" s="58" t="s">
        <v>386</v>
      </c>
      <c r="E82" s="83" t="s">
        <v>340</v>
      </c>
      <c r="F82" s="17">
        <v>100000</v>
      </c>
      <c r="G82" s="17"/>
      <c r="H82" s="61" t="s">
        <v>554</v>
      </c>
      <c r="I82" s="118" t="s">
        <v>84</v>
      </c>
      <c r="J82" s="86" t="s">
        <v>621</v>
      </c>
      <c r="K82" s="76"/>
      <c r="L82" s="173"/>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row>
    <row r="83" spans="1:51" s="71" customFormat="1" ht="38.25">
      <c r="A83" s="145">
        <v>69</v>
      </c>
      <c r="B83" s="25"/>
      <c r="C83" s="112">
        <v>42283</v>
      </c>
      <c r="D83" s="58" t="s">
        <v>576</v>
      </c>
      <c r="E83" s="58" t="s">
        <v>577</v>
      </c>
      <c r="F83" s="17">
        <v>300000</v>
      </c>
      <c r="G83" s="17"/>
      <c r="H83" s="83" t="s">
        <v>554</v>
      </c>
      <c r="I83" s="117" t="s">
        <v>85</v>
      </c>
      <c r="J83" s="83" t="s">
        <v>622</v>
      </c>
      <c r="K83" s="76"/>
      <c r="L83" s="173"/>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row>
    <row r="84" spans="1:51" s="71" customFormat="1" ht="57">
      <c r="A84" s="145">
        <v>70</v>
      </c>
      <c r="B84" s="25"/>
      <c r="C84" s="112">
        <v>42283</v>
      </c>
      <c r="D84" s="58" t="s">
        <v>578</v>
      </c>
      <c r="E84" s="58" t="s">
        <v>579</v>
      </c>
      <c r="F84" s="17">
        <v>300000</v>
      </c>
      <c r="G84" s="17"/>
      <c r="H84" s="83" t="s">
        <v>555</v>
      </c>
      <c r="I84" s="117" t="s">
        <v>84</v>
      </c>
      <c r="J84" s="83" t="s">
        <v>623</v>
      </c>
      <c r="K84" s="76"/>
      <c r="L84" s="173"/>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row>
    <row r="85" spans="1:51" s="71" customFormat="1" ht="38.25">
      <c r="A85" s="145">
        <v>71</v>
      </c>
      <c r="B85" s="25"/>
      <c r="C85" s="112">
        <v>42286</v>
      </c>
      <c r="D85" s="58" t="s">
        <v>464</v>
      </c>
      <c r="E85" s="58" t="s">
        <v>568</v>
      </c>
      <c r="F85" s="17">
        <v>100000</v>
      </c>
      <c r="G85" s="17"/>
      <c r="H85" s="83" t="s">
        <v>555</v>
      </c>
      <c r="I85" s="117" t="s">
        <v>85</v>
      </c>
      <c r="J85" s="86" t="s">
        <v>574</v>
      </c>
      <c r="K85" s="76"/>
      <c r="L85" s="173"/>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row>
    <row r="86" spans="1:51" s="71" customFormat="1" ht="38.25">
      <c r="A86" s="145">
        <v>72</v>
      </c>
      <c r="B86" s="25"/>
      <c r="C86" s="112">
        <v>42286</v>
      </c>
      <c r="D86" s="58" t="s">
        <v>464</v>
      </c>
      <c r="E86" s="58" t="s">
        <v>568</v>
      </c>
      <c r="F86" s="17">
        <v>100000</v>
      </c>
      <c r="G86" s="17"/>
      <c r="H86" s="83" t="s">
        <v>554</v>
      </c>
      <c r="I86" s="117" t="s">
        <v>85</v>
      </c>
      <c r="J86" s="86" t="s">
        <v>574</v>
      </c>
      <c r="K86" s="76"/>
      <c r="L86" s="173"/>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row>
    <row r="87" spans="1:51" s="71" customFormat="1" ht="38.25">
      <c r="A87" s="145">
        <v>73</v>
      </c>
      <c r="B87" s="25"/>
      <c r="C87" s="112">
        <v>42288</v>
      </c>
      <c r="D87" s="58" t="s">
        <v>73</v>
      </c>
      <c r="E87" s="58" t="s">
        <v>407</v>
      </c>
      <c r="F87" s="17">
        <v>500000</v>
      </c>
      <c r="G87" s="17"/>
      <c r="H87" s="83" t="s">
        <v>553</v>
      </c>
      <c r="I87" s="117" t="s">
        <v>85</v>
      </c>
      <c r="J87" s="86" t="s">
        <v>633</v>
      </c>
      <c r="K87" s="76"/>
      <c r="L87" s="173"/>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row>
    <row r="88" spans="1:51" s="71" customFormat="1" ht="38.25">
      <c r="A88" s="145">
        <v>74</v>
      </c>
      <c r="B88" s="25"/>
      <c r="C88" s="112">
        <v>42288</v>
      </c>
      <c r="D88" s="58" t="s">
        <v>75</v>
      </c>
      <c r="E88" s="58" t="s">
        <v>407</v>
      </c>
      <c r="F88" s="17">
        <v>500000</v>
      </c>
      <c r="G88" s="17"/>
      <c r="H88" s="83" t="s">
        <v>553</v>
      </c>
      <c r="I88" s="117" t="s">
        <v>85</v>
      </c>
      <c r="J88" s="86" t="s">
        <v>633</v>
      </c>
      <c r="K88" s="76"/>
      <c r="L88" s="173"/>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row>
    <row r="89" spans="1:51" s="71" customFormat="1" ht="38.25">
      <c r="A89" s="145">
        <v>75</v>
      </c>
      <c r="B89" s="25"/>
      <c r="C89" s="112">
        <v>42288</v>
      </c>
      <c r="D89" s="58" t="s">
        <v>74</v>
      </c>
      <c r="E89" s="58" t="s">
        <v>407</v>
      </c>
      <c r="F89" s="17">
        <v>500000</v>
      </c>
      <c r="G89" s="17"/>
      <c r="H89" s="83" t="s">
        <v>553</v>
      </c>
      <c r="I89" s="117" t="s">
        <v>85</v>
      </c>
      <c r="J89" s="86" t="s">
        <v>633</v>
      </c>
      <c r="K89" s="76"/>
      <c r="L89" s="178"/>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row>
    <row r="90" spans="1:51" s="71" customFormat="1" ht="18.75">
      <c r="A90" s="145">
        <v>76</v>
      </c>
      <c r="B90" s="25"/>
      <c r="C90" s="112">
        <v>42288</v>
      </c>
      <c r="D90" s="58" t="s">
        <v>838</v>
      </c>
      <c r="E90" s="58"/>
      <c r="F90" s="17">
        <v>300000</v>
      </c>
      <c r="G90" s="17"/>
      <c r="H90" s="83" t="s">
        <v>553</v>
      </c>
      <c r="I90" s="117" t="s">
        <v>84</v>
      </c>
      <c r="J90" s="86" t="s">
        <v>633</v>
      </c>
      <c r="K90" s="76"/>
      <c r="L90" s="178"/>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row>
    <row r="91" spans="1:51" s="71" customFormat="1" ht="18.75">
      <c r="A91" s="145">
        <v>77</v>
      </c>
      <c r="B91" s="25"/>
      <c r="C91" s="112">
        <v>42288</v>
      </c>
      <c r="D91" s="58" t="s">
        <v>292</v>
      </c>
      <c r="E91" s="58" t="s">
        <v>580</v>
      </c>
      <c r="F91" s="17">
        <v>500000</v>
      </c>
      <c r="G91" s="17"/>
      <c r="H91" s="83" t="s">
        <v>553</v>
      </c>
      <c r="I91" s="117" t="s">
        <v>84</v>
      </c>
      <c r="J91" s="86" t="s">
        <v>633</v>
      </c>
      <c r="K91" s="76"/>
      <c r="L91" s="178"/>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row>
    <row r="92" spans="1:51" s="71" customFormat="1" ht="18.75">
      <c r="A92" s="145">
        <v>78</v>
      </c>
      <c r="B92" s="25"/>
      <c r="C92" s="112">
        <v>42289</v>
      </c>
      <c r="D92" s="58" t="s">
        <v>581</v>
      </c>
      <c r="E92" s="58"/>
      <c r="F92" s="17">
        <v>500000</v>
      </c>
      <c r="G92" s="17"/>
      <c r="H92" s="83" t="s">
        <v>553</v>
      </c>
      <c r="I92" s="117" t="s">
        <v>84</v>
      </c>
      <c r="J92" s="86" t="s">
        <v>633</v>
      </c>
      <c r="K92" s="76"/>
      <c r="L92" s="178"/>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row>
    <row r="93" spans="1:51" s="71" customFormat="1" ht="18.75">
      <c r="A93" s="145">
        <v>79</v>
      </c>
      <c r="B93" s="25"/>
      <c r="C93" s="112">
        <v>42289</v>
      </c>
      <c r="D93" s="58" t="s">
        <v>582</v>
      </c>
      <c r="E93" s="58" t="s">
        <v>583</v>
      </c>
      <c r="F93" s="17">
        <v>1500000</v>
      </c>
      <c r="G93" s="17"/>
      <c r="H93" s="83" t="s">
        <v>553</v>
      </c>
      <c r="I93" s="117" t="s">
        <v>85</v>
      </c>
      <c r="J93" s="86" t="s">
        <v>633</v>
      </c>
      <c r="K93" s="76"/>
      <c r="L93" s="178"/>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row>
    <row r="94" spans="1:51" s="71" customFormat="1" ht="18.75">
      <c r="A94" s="145">
        <v>80</v>
      </c>
      <c r="B94" s="25"/>
      <c r="C94" s="112">
        <v>42289</v>
      </c>
      <c r="D94" s="58" t="s">
        <v>584</v>
      </c>
      <c r="E94" s="58" t="s">
        <v>585</v>
      </c>
      <c r="F94" s="17">
        <v>10000000</v>
      </c>
      <c r="G94" s="17"/>
      <c r="H94" s="83" t="s">
        <v>553</v>
      </c>
      <c r="I94" s="117" t="s">
        <v>84</v>
      </c>
      <c r="J94" s="86" t="s">
        <v>633</v>
      </c>
      <c r="K94" s="76"/>
      <c r="L94" s="178"/>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row>
    <row r="95" spans="1:51" s="71" customFormat="1" ht="18.75">
      <c r="A95" s="145">
        <v>81</v>
      </c>
      <c r="B95" s="25"/>
      <c r="C95" s="112">
        <v>42289</v>
      </c>
      <c r="D95" s="58" t="s">
        <v>294</v>
      </c>
      <c r="E95" s="58"/>
      <c r="F95" s="17">
        <v>500000</v>
      </c>
      <c r="G95" s="17"/>
      <c r="H95" s="83" t="s">
        <v>553</v>
      </c>
      <c r="I95" s="117" t="s">
        <v>84</v>
      </c>
      <c r="J95" s="86" t="s">
        <v>633</v>
      </c>
      <c r="K95" s="76"/>
      <c r="L95" s="173"/>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row>
    <row r="96" spans="1:51" s="71" customFormat="1" ht="18.75">
      <c r="A96" s="145">
        <v>82</v>
      </c>
      <c r="B96" s="25"/>
      <c r="C96" s="112">
        <v>42289</v>
      </c>
      <c r="D96" s="58" t="s">
        <v>586</v>
      </c>
      <c r="E96" s="83"/>
      <c r="F96" s="17">
        <v>200000</v>
      </c>
      <c r="G96" s="17"/>
      <c r="H96" s="83" t="s">
        <v>553</v>
      </c>
      <c r="I96" s="117" t="s">
        <v>84</v>
      </c>
      <c r="J96" s="86" t="s">
        <v>633</v>
      </c>
      <c r="K96" s="76"/>
      <c r="L96" s="173"/>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row>
    <row r="97" spans="1:51" s="71" customFormat="1" ht="18.75">
      <c r="A97" s="145">
        <v>83</v>
      </c>
      <c r="B97" s="25"/>
      <c r="C97" s="112">
        <v>42289</v>
      </c>
      <c r="D97" s="58" t="s">
        <v>480</v>
      </c>
      <c r="E97" s="83" t="s">
        <v>481</v>
      </c>
      <c r="F97" s="17">
        <v>300000</v>
      </c>
      <c r="G97" s="17"/>
      <c r="H97" s="83" t="s">
        <v>553</v>
      </c>
      <c r="I97" s="117" t="s">
        <v>85</v>
      </c>
      <c r="J97" s="86" t="s">
        <v>633</v>
      </c>
      <c r="K97" s="76"/>
      <c r="L97" s="173"/>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row>
    <row r="98" spans="1:51" s="71" customFormat="1" ht="18.75">
      <c r="A98" s="145">
        <v>84</v>
      </c>
      <c r="B98" s="25"/>
      <c r="C98" s="112">
        <v>42289</v>
      </c>
      <c r="D98" s="58" t="s">
        <v>587</v>
      </c>
      <c r="E98" s="58"/>
      <c r="F98" s="17">
        <v>500000</v>
      </c>
      <c r="G98" s="17"/>
      <c r="H98" s="83" t="s">
        <v>553</v>
      </c>
      <c r="I98" s="120" t="s">
        <v>85</v>
      </c>
      <c r="J98" s="86" t="s">
        <v>633</v>
      </c>
      <c r="K98" s="76"/>
      <c r="L98" s="173"/>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row>
    <row r="99" spans="1:51" s="71" customFormat="1" ht="18.75">
      <c r="A99" s="145">
        <v>85</v>
      </c>
      <c r="B99" s="25"/>
      <c r="C99" s="112">
        <v>42289</v>
      </c>
      <c r="D99" s="58" t="s">
        <v>588</v>
      </c>
      <c r="E99" s="58"/>
      <c r="F99" s="17">
        <v>500000</v>
      </c>
      <c r="G99" s="17"/>
      <c r="H99" s="83" t="s">
        <v>553</v>
      </c>
      <c r="I99" s="117" t="s">
        <v>85</v>
      </c>
      <c r="J99" s="86" t="s">
        <v>633</v>
      </c>
      <c r="K99" s="76"/>
      <c r="L99" s="173"/>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row>
    <row r="100" spans="1:51" s="71" customFormat="1" ht="18.75">
      <c r="A100" s="145">
        <v>86</v>
      </c>
      <c r="B100" s="25"/>
      <c r="C100" s="112">
        <v>42289</v>
      </c>
      <c r="D100" s="58" t="s">
        <v>182</v>
      </c>
      <c r="E100" s="58" t="s">
        <v>183</v>
      </c>
      <c r="F100" s="17">
        <v>500000</v>
      </c>
      <c r="G100" s="17"/>
      <c r="H100" s="83" t="s">
        <v>553</v>
      </c>
      <c r="I100" s="117" t="s">
        <v>85</v>
      </c>
      <c r="J100" s="86" t="s">
        <v>633</v>
      </c>
      <c r="K100" s="76"/>
      <c r="L100" s="173"/>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row>
    <row r="101" spans="1:51" s="71" customFormat="1" ht="18.75">
      <c r="A101" s="145">
        <v>87</v>
      </c>
      <c r="B101" s="25"/>
      <c r="C101" s="112">
        <v>42289</v>
      </c>
      <c r="D101" s="58" t="s">
        <v>589</v>
      </c>
      <c r="E101" s="58" t="s">
        <v>360</v>
      </c>
      <c r="F101" s="17">
        <v>1000000</v>
      </c>
      <c r="G101" s="17"/>
      <c r="H101" s="83" t="s">
        <v>553</v>
      </c>
      <c r="I101" s="120" t="s">
        <v>84</v>
      </c>
      <c r="J101" s="86" t="s">
        <v>633</v>
      </c>
      <c r="K101" s="76"/>
      <c r="L101" s="173"/>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row>
    <row r="102" spans="1:51" s="71" customFormat="1" ht="18.75">
      <c r="A102" s="145">
        <v>88</v>
      </c>
      <c r="B102" s="25"/>
      <c r="C102" s="112">
        <v>42289</v>
      </c>
      <c r="D102" s="58" t="s">
        <v>54</v>
      </c>
      <c r="E102" s="58" t="s">
        <v>38</v>
      </c>
      <c r="F102" s="17">
        <v>1000000</v>
      </c>
      <c r="G102" s="17"/>
      <c r="H102" s="83" t="s">
        <v>553</v>
      </c>
      <c r="I102" s="120" t="s">
        <v>84</v>
      </c>
      <c r="J102" s="86" t="s">
        <v>633</v>
      </c>
      <c r="K102" s="76"/>
      <c r="L102" s="173"/>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row>
    <row r="103" spans="1:51" s="71" customFormat="1" ht="38.25">
      <c r="A103" s="145">
        <v>89</v>
      </c>
      <c r="B103" s="25"/>
      <c r="C103" s="112">
        <v>42289</v>
      </c>
      <c r="D103" s="58" t="s">
        <v>72</v>
      </c>
      <c r="E103" s="58" t="s">
        <v>407</v>
      </c>
      <c r="F103" s="17">
        <v>3000000</v>
      </c>
      <c r="G103" s="17"/>
      <c r="H103" s="83" t="s">
        <v>553</v>
      </c>
      <c r="I103" s="120" t="s">
        <v>85</v>
      </c>
      <c r="J103" s="86" t="s">
        <v>633</v>
      </c>
      <c r="K103" s="76"/>
      <c r="L103" s="173"/>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row>
    <row r="104" spans="1:51" s="71" customFormat="1" ht="18.75">
      <c r="A104" s="145">
        <v>90</v>
      </c>
      <c r="B104" s="25"/>
      <c r="C104" s="112">
        <v>42289</v>
      </c>
      <c r="D104" s="58" t="s">
        <v>590</v>
      </c>
      <c r="E104" s="58"/>
      <c r="F104" s="17">
        <v>500000</v>
      </c>
      <c r="G104" s="17"/>
      <c r="H104" s="83" t="s">
        <v>553</v>
      </c>
      <c r="I104" s="120" t="s">
        <v>84</v>
      </c>
      <c r="J104" s="86" t="s">
        <v>633</v>
      </c>
      <c r="K104" s="76"/>
      <c r="L104" s="173"/>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row>
    <row r="105" spans="1:51" s="71" customFormat="1" ht="18.75">
      <c r="A105" s="145">
        <v>91</v>
      </c>
      <c r="B105" s="25"/>
      <c r="C105" s="112">
        <v>42289</v>
      </c>
      <c r="D105" s="58" t="s">
        <v>591</v>
      </c>
      <c r="E105" s="58" t="s">
        <v>592</v>
      </c>
      <c r="F105" s="17">
        <v>300000</v>
      </c>
      <c r="G105" s="17"/>
      <c r="H105" s="83" t="s">
        <v>553</v>
      </c>
      <c r="I105" s="120" t="s">
        <v>85</v>
      </c>
      <c r="J105" s="86" t="s">
        <v>633</v>
      </c>
      <c r="K105" s="76"/>
      <c r="L105" s="173"/>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row>
    <row r="106" spans="1:51" s="71" customFormat="1" ht="18.75">
      <c r="A106" s="145">
        <v>92</v>
      </c>
      <c r="B106" s="25"/>
      <c r="C106" s="112">
        <v>42289</v>
      </c>
      <c r="D106" s="58" t="s">
        <v>386</v>
      </c>
      <c r="E106" s="58" t="s">
        <v>340</v>
      </c>
      <c r="F106" s="17">
        <v>150000</v>
      </c>
      <c r="G106" s="17"/>
      <c r="H106" s="83" t="s">
        <v>553</v>
      </c>
      <c r="I106" s="120" t="s">
        <v>84</v>
      </c>
      <c r="J106" s="86" t="s">
        <v>633</v>
      </c>
      <c r="K106" s="76"/>
      <c r="L106" s="173"/>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row>
    <row r="107" spans="1:51" s="71" customFormat="1" ht="18.75">
      <c r="A107" s="145">
        <v>93</v>
      </c>
      <c r="B107" s="25"/>
      <c r="C107" s="112">
        <v>42289</v>
      </c>
      <c r="D107" s="58" t="s">
        <v>593</v>
      </c>
      <c r="E107" s="61"/>
      <c r="F107" s="17">
        <v>500000</v>
      </c>
      <c r="G107" s="17"/>
      <c r="H107" s="83" t="s">
        <v>553</v>
      </c>
      <c r="I107" s="120" t="s">
        <v>84</v>
      </c>
      <c r="J107" s="86" t="s">
        <v>633</v>
      </c>
      <c r="K107" s="76"/>
      <c r="L107" s="173"/>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row>
    <row r="108" spans="1:51" s="71" customFormat="1" ht="18.75">
      <c r="A108" s="145">
        <v>94</v>
      </c>
      <c r="B108" s="25"/>
      <c r="C108" s="112">
        <v>42289</v>
      </c>
      <c r="D108" s="58" t="s">
        <v>594</v>
      </c>
      <c r="E108" s="58"/>
      <c r="F108" s="17">
        <v>2000000</v>
      </c>
      <c r="G108" s="17"/>
      <c r="H108" s="83" t="s">
        <v>553</v>
      </c>
      <c r="I108" s="117" t="s">
        <v>84</v>
      </c>
      <c r="J108" s="86" t="s">
        <v>633</v>
      </c>
      <c r="K108" s="76"/>
      <c r="L108" s="173"/>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row>
    <row r="109" spans="1:51" s="71" customFormat="1" ht="18.75">
      <c r="A109" s="145">
        <v>95</v>
      </c>
      <c r="B109" s="25"/>
      <c r="C109" s="112">
        <v>42289</v>
      </c>
      <c r="D109" s="58" t="s">
        <v>595</v>
      </c>
      <c r="E109" s="58"/>
      <c r="F109" s="17">
        <v>500000</v>
      </c>
      <c r="G109" s="17"/>
      <c r="H109" s="83" t="s">
        <v>553</v>
      </c>
      <c r="I109" s="120" t="s">
        <v>84</v>
      </c>
      <c r="J109" s="86" t="s">
        <v>633</v>
      </c>
      <c r="K109" s="76"/>
      <c r="L109" s="173"/>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row>
    <row r="110" spans="1:51" s="71" customFormat="1" ht="38.25">
      <c r="A110" s="145">
        <v>96</v>
      </c>
      <c r="B110" s="25"/>
      <c r="C110" s="112">
        <v>42289</v>
      </c>
      <c r="D110" s="58" t="s">
        <v>384</v>
      </c>
      <c r="E110" s="83" t="s">
        <v>551</v>
      </c>
      <c r="F110" s="17">
        <v>2000000</v>
      </c>
      <c r="G110" s="17"/>
      <c r="H110" s="83" t="s">
        <v>553</v>
      </c>
      <c r="I110" s="120" t="s">
        <v>84</v>
      </c>
      <c r="J110" s="86" t="s">
        <v>633</v>
      </c>
      <c r="K110" s="76"/>
      <c r="L110" s="173"/>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row>
    <row r="111" spans="1:51" s="71" customFormat="1" ht="18.75">
      <c r="A111" s="145">
        <v>97</v>
      </c>
      <c r="B111" s="25"/>
      <c r="C111" s="112">
        <v>42289</v>
      </c>
      <c r="D111" s="58" t="s">
        <v>596</v>
      </c>
      <c r="E111" s="58"/>
      <c r="F111" s="17">
        <v>500000</v>
      </c>
      <c r="G111" s="17"/>
      <c r="H111" s="83" t="s">
        <v>553</v>
      </c>
      <c r="I111" s="120" t="s">
        <v>84</v>
      </c>
      <c r="J111" s="86" t="s">
        <v>633</v>
      </c>
      <c r="K111" s="76"/>
      <c r="L111" s="173"/>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row>
    <row r="112" spans="1:51" s="71" customFormat="1" ht="38.25">
      <c r="A112" s="145">
        <v>98</v>
      </c>
      <c r="B112" s="25"/>
      <c r="C112" s="112">
        <v>42289</v>
      </c>
      <c r="D112" s="58" t="s">
        <v>406</v>
      </c>
      <c r="E112" s="58" t="s">
        <v>56</v>
      </c>
      <c r="F112" s="17">
        <v>1000000</v>
      </c>
      <c r="G112" s="17"/>
      <c r="H112" s="83" t="s">
        <v>553</v>
      </c>
      <c r="I112" s="120" t="s">
        <v>85</v>
      </c>
      <c r="J112" s="86" t="s">
        <v>633</v>
      </c>
      <c r="K112" s="76"/>
      <c r="L112" s="173"/>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row>
    <row r="113" spans="1:51" s="71" customFormat="1" ht="38.25">
      <c r="A113" s="145">
        <v>99</v>
      </c>
      <c r="B113" s="25"/>
      <c r="C113" s="112">
        <v>42289</v>
      </c>
      <c r="D113" s="58" t="s">
        <v>597</v>
      </c>
      <c r="E113" s="58" t="s">
        <v>56</v>
      </c>
      <c r="F113" s="17">
        <v>100000</v>
      </c>
      <c r="G113" s="17"/>
      <c r="H113" s="83" t="s">
        <v>553</v>
      </c>
      <c r="I113" s="120" t="s">
        <v>85</v>
      </c>
      <c r="J113" s="86" t="s">
        <v>633</v>
      </c>
      <c r="K113" s="76"/>
      <c r="L113" s="173"/>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row>
    <row r="114" spans="1:51" ht="18.75">
      <c r="A114" s="145">
        <v>100</v>
      </c>
      <c r="B114" s="71"/>
      <c r="C114" s="112">
        <v>42289</v>
      </c>
      <c r="D114" s="58" t="s">
        <v>598</v>
      </c>
      <c r="E114" s="58" t="s">
        <v>599</v>
      </c>
      <c r="F114" s="17">
        <v>200000</v>
      </c>
      <c r="G114" s="17"/>
      <c r="H114" s="83" t="s">
        <v>553</v>
      </c>
      <c r="I114" s="120" t="s">
        <v>85</v>
      </c>
      <c r="J114" s="86" t="s">
        <v>633</v>
      </c>
      <c r="K114" s="76"/>
      <c r="L114" s="174"/>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row>
    <row r="115" spans="1:51" ht="38.25">
      <c r="A115" s="145">
        <v>101</v>
      </c>
      <c r="B115" s="71"/>
      <c r="C115" s="112">
        <v>42289</v>
      </c>
      <c r="D115" s="58" t="s">
        <v>600</v>
      </c>
      <c r="E115" s="58" t="s">
        <v>601</v>
      </c>
      <c r="F115" s="17">
        <v>1000000</v>
      </c>
      <c r="G115" s="17"/>
      <c r="H115" s="83" t="s">
        <v>553</v>
      </c>
      <c r="I115" s="120" t="s">
        <v>85</v>
      </c>
      <c r="J115" s="86" t="s">
        <v>633</v>
      </c>
      <c r="K115" s="76"/>
      <c r="L115" s="174"/>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row>
    <row r="116" spans="1:51" s="71" customFormat="1" ht="57">
      <c r="A116" s="145">
        <v>102</v>
      </c>
      <c r="B116" s="25"/>
      <c r="C116" s="112">
        <v>42289</v>
      </c>
      <c r="D116" s="58" t="s">
        <v>130</v>
      </c>
      <c r="E116" s="58" t="s">
        <v>443</v>
      </c>
      <c r="F116" s="17">
        <v>150000</v>
      </c>
      <c r="G116" s="17"/>
      <c r="H116" s="83" t="s">
        <v>553</v>
      </c>
      <c r="I116" s="117" t="s">
        <v>85</v>
      </c>
      <c r="J116" s="86" t="s">
        <v>633</v>
      </c>
      <c r="K116" s="76"/>
      <c r="L116" s="173"/>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row>
    <row r="117" spans="1:51" s="71" customFormat="1" ht="38.25">
      <c r="A117" s="145">
        <v>103</v>
      </c>
      <c r="B117" s="25"/>
      <c r="C117" s="112">
        <v>42289</v>
      </c>
      <c r="D117" s="58" t="s">
        <v>602</v>
      </c>
      <c r="E117" s="58" t="s">
        <v>435</v>
      </c>
      <c r="F117" s="17">
        <v>1000000</v>
      </c>
      <c r="G117" s="17"/>
      <c r="H117" s="83" t="s">
        <v>553</v>
      </c>
      <c r="I117" s="117" t="s">
        <v>84</v>
      </c>
      <c r="J117" s="86" t="s">
        <v>633</v>
      </c>
      <c r="K117" s="76"/>
      <c r="L117" s="173"/>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row>
    <row r="118" spans="1:51" s="71" customFormat="1" ht="18.75">
      <c r="A118" s="145">
        <v>104</v>
      </c>
      <c r="B118" s="25"/>
      <c r="C118" s="112">
        <v>42289</v>
      </c>
      <c r="D118" s="58" t="s">
        <v>373</v>
      </c>
      <c r="E118" s="58" t="s">
        <v>603</v>
      </c>
      <c r="F118" s="17">
        <v>500000</v>
      </c>
      <c r="G118" s="17"/>
      <c r="H118" s="83" t="s">
        <v>553</v>
      </c>
      <c r="I118" s="117" t="s">
        <v>84</v>
      </c>
      <c r="J118" s="86" t="s">
        <v>633</v>
      </c>
      <c r="K118" s="76"/>
      <c r="L118" s="173"/>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row>
    <row r="119" spans="1:51" s="71" customFormat="1" ht="18.75">
      <c r="A119" s="145">
        <v>105</v>
      </c>
      <c r="B119" s="25"/>
      <c r="C119" s="112">
        <v>42290</v>
      </c>
      <c r="D119" s="58" t="s">
        <v>449</v>
      </c>
      <c r="E119" s="58" t="s">
        <v>450</v>
      </c>
      <c r="F119" s="17">
        <v>300000</v>
      </c>
      <c r="G119" s="17"/>
      <c r="H119" s="83" t="s">
        <v>555</v>
      </c>
      <c r="I119" s="117" t="s">
        <v>84</v>
      </c>
      <c r="J119" s="86" t="s">
        <v>624</v>
      </c>
      <c r="K119" s="76"/>
      <c r="L119" s="173"/>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row>
    <row r="120" spans="1:51" s="71" customFormat="1" ht="18.75">
      <c r="A120" s="145">
        <v>106</v>
      </c>
      <c r="B120" s="25"/>
      <c r="C120" s="112">
        <v>42290</v>
      </c>
      <c r="D120" s="58" t="s">
        <v>604</v>
      </c>
      <c r="E120" s="58"/>
      <c r="F120" s="17">
        <v>200000</v>
      </c>
      <c r="G120" s="17"/>
      <c r="H120" s="83" t="s">
        <v>553</v>
      </c>
      <c r="I120" s="117" t="s">
        <v>84</v>
      </c>
      <c r="J120" s="86" t="s">
        <v>633</v>
      </c>
      <c r="K120" s="76"/>
      <c r="L120" s="173"/>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row>
    <row r="121" spans="1:51" s="71" customFormat="1" ht="18.75">
      <c r="A121" s="145">
        <v>107</v>
      </c>
      <c r="B121" s="25"/>
      <c r="C121" s="112">
        <v>42290</v>
      </c>
      <c r="D121" s="58" t="s">
        <v>386</v>
      </c>
      <c r="E121" s="58" t="s">
        <v>340</v>
      </c>
      <c r="F121" s="17">
        <v>100000</v>
      </c>
      <c r="G121" s="17"/>
      <c r="H121" s="83" t="s">
        <v>553</v>
      </c>
      <c r="I121" s="117" t="s">
        <v>84</v>
      </c>
      <c r="J121" s="86" t="s">
        <v>633</v>
      </c>
      <c r="K121" s="76"/>
      <c r="L121" s="173"/>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row>
    <row r="122" spans="1:51" s="71" customFormat="1" ht="57">
      <c r="A122" s="145">
        <v>108</v>
      </c>
      <c r="B122" s="25"/>
      <c r="C122" s="112">
        <v>42290</v>
      </c>
      <c r="D122" s="58" t="s">
        <v>412</v>
      </c>
      <c r="E122" s="58" t="s">
        <v>413</v>
      </c>
      <c r="F122" s="17">
        <v>500000</v>
      </c>
      <c r="G122" s="17"/>
      <c r="H122" s="83" t="s">
        <v>553</v>
      </c>
      <c r="I122" s="117" t="s">
        <v>84</v>
      </c>
      <c r="J122" s="86" t="s">
        <v>633</v>
      </c>
      <c r="K122" s="76"/>
      <c r="L122" s="173"/>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row>
    <row r="123" spans="1:51" s="71" customFormat="1" ht="18.75">
      <c r="A123" s="145">
        <v>109</v>
      </c>
      <c r="B123" s="25"/>
      <c r="C123" s="112">
        <v>42290</v>
      </c>
      <c r="D123" s="58" t="s">
        <v>69</v>
      </c>
      <c r="E123" s="58" t="s">
        <v>70</v>
      </c>
      <c r="F123" s="17">
        <v>500000</v>
      </c>
      <c r="G123" s="17"/>
      <c r="H123" s="83" t="s">
        <v>553</v>
      </c>
      <c r="I123" s="117" t="s">
        <v>85</v>
      </c>
      <c r="J123" s="86" t="s">
        <v>633</v>
      </c>
      <c r="K123" s="76"/>
      <c r="L123" s="173"/>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row>
    <row r="124" spans="1:51" s="71" customFormat="1" ht="18.75">
      <c r="A124" s="145">
        <v>110</v>
      </c>
      <c r="B124" s="25"/>
      <c r="C124" s="112">
        <v>42290</v>
      </c>
      <c r="D124" s="58" t="s">
        <v>65</v>
      </c>
      <c r="E124" s="58"/>
      <c r="F124" s="17">
        <v>500000</v>
      </c>
      <c r="G124" s="90"/>
      <c r="H124" s="83" t="s">
        <v>553</v>
      </c>
      <c r="I124" s="117" t="s">
        <v>85</v>
      </c>
      <c r="J124" s="86" t="s">
        <v>633</v>
      </c>
      <c r="K124" s="76"/>
      <c r="L124" s="173"/>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row>
    <row r="125" spans="1:51" s="71" customFormat="1" ht="18.75">
      <c r="A125" s="145">
        <v>111</v>
      </c>
      <c r="B125" s="25"/>
      <c r="C125" s="112">
        <v>42290</v>
      </c>
      <c r="D125" s="58" t="s">
        <v>605</v>
      </c>
      <c r="E125" s="58" t="s">
        <v>45</v>
      </c>
      <c r="F125" s="17">
        <v>200000</v>
      </c>
      <c r="G125" s="90"/>
      <c r="H125" s="83" t="s">
        <v>553</v>
      </c>
      <c r="I125" s="117" t="s">
        <v>84</v>
      </c>
      <c r="J125" s="86" t="s">
        <v>633</v>
      </c>
      <c r="K125" s="76"/>
      <c r="L125" s="173"/>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row>
    <row r="126" spans="1:51" s="71" customFormat="1" ht="18.75">
      <c r="A126" s="145">
        <v>112</v>
      </c>
      <c r="B126" s="25"/>
      <c r="C126" s="112">
        <v>42290</v>
      </c>
      <c r="D126" s="58" t="s">
        <v>43</v>
      </c>
      <c r="E126" s="58" t="s">
        <v>606</v>
      </c>
      <c r="F126" s="17">
        <v>200000</v>
      </c>
      <c r="G126" s="90"/>
      <c r="H126" s="83" t="s">
        <v>553</v>
      </c>
      <c r="I126" s="117" t="s">
        <v>84</v>
      </c>
      <c r="J126" s="86" t="s">
        <v>633</v>
      </c>
      <c r="K126" s="76"/>
      <c r="L126" s="173"/>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row>
    <row r="127" spans="1:51" s="71" customFormat="1" ht="38.25">
      <c r="A127" s="145">
        <v>113</v>
      </c>
      <c r="B127" s="25"/>
      <c r="C127" s="112">
        <v>42290</v>
      </c>
      <c r="D127" s="58" t="s">
        <v>46</v>
      </c>
      <c r="E127" s="58" t="s">
        <v>369</v>
      </c>
      <c r="F127" s="17">
        <v>100000</v>
      </c>
      <c r="G127" s="90"/>
      <c r="H127" s="83" t="s">
        <v>553</v>
      </c>
      <c r="I127" s="117" t="s">
        <v>84</v>
      </c>
      <c r="J127" s="86" t="s">
        <v>633</v>
      </c>
      <c r="K127" s="76"/>
      <c r="L127" s="173"/>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row>
    <row r="128" spans="1:51" ht="18.75">
      <c r="A128" s="145">
        <v>114</v>
      </c>
      <c r="B128" s="71"/>
      <c r="C128" s="112">
        <v>42290</v>
      </c>
      <c r="D128" s="58" t="s">
        <v>607</v>
      </c>
      <c r="E128" s="58" t="s">
        <v>418</v>
      </c>
      <c r="F128" s="17">
        <v>1000000</v>
      </c>
      <c r="G128" s="17"/>
      <c r="H128" s="83" t="s">
        <v>553</v>
      </c>
      <c r="I128" s="117" t="s">
        <v>84</v>
      </c>
      <c r="J128" s="86" t="s">
        <v>633</v>
      </c>
      <c r="K128" s="76"/>
      <c r="L128" s="174"/>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row>
    <row r="129" spans="1:51" s="71" customFormat="1" ht="18.75">
      <c r="A129" s="145">
        <v>115</v>
      </c>
      <c r="B129" s="25"/>
      <c r="C129" s="112">
        <v>42290</v>
      </c>
      <c r="D129" s="58" t="s">
        <v>608</v>
      </c>
      <c r="E129" s="58" t="s">
        <v>418</v>
      </c>
      <c r="F129" s="17">
        <v>500000</v>
      </c>
      <c r="G129" s="90"/>
      <c r="H129" s="83" t="s">
        <v>553</v>
      </c>
      <c r="I129" s="117" t="s">
        <v>84</v>
      </c>
      <c r="J129" s="86" t="s">
        <v>633</v>
      </c>
      <c r="K129" s="76"/>
      <c r="L129" s="173"/>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row>
    <row r="130" spans="1:51" s="71" customFormat="1" ht="18.75">
      <c r="A130" s="145">
        <v>116</v>
      </c>
      <c r="B130" s="25"/>
      <c r="C130" s="112">
        <v>42290</v>
      </c>
      <c r="D130" s="58" t="s">
        <v>239</v>
      </c>
      <c r="E130" s="58"/>
      <c r="F130" s="17">
        <v>500000</v>
      </c>
      <c r="G130" s="90"/>
      <c r="H130" s="83" t="s">
        <v>553</v>
      </c>
      <c r="I130" s="117" t="s">
        <v>84</v>
      </c>
      <c r="J130" s="86" t="s">
        <v>633</v>
      </c>
      <c r="K130" s="76"/>
      <c r="L130" s="173"/>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row>
    <row r="131" spans="1:51" s="71" customFormat="1" ht="18.75">
      <c r="A131" s="145">
        <v>117</v>
      </c>
      <c r="B131" s="25"/>
      <c r="C131" s="112">
        <v>42290</v>
      </c>
      <c r="D131" s="58" t="s">
        <v>409</v>
      </c>
      <c r="E131" s="58" t="s">
        <v>340</v>
      </c>
      <c r="F131" s="17">
        <v>500000</v>
      </c>
      <c r="G131" s="90"/>
      <c r="H131" s="83" t="s">
        <v>553</v>
      </c>
      <c r="I131" s="117" t="s">
        <v>84</v>
      </c>
      <c r="J131" s="86" t="s">
        <v>633</v>
      </c>
      <c r="K131" s="76"/>
      <c r="L131" s="173"/>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row>
    <row r="132" spans="1:51" s="71" customFormat="1" ht="38.25">
      <c r="A132" s="145">
        <v>118</v>
      </c>
      <c r="B132" s="25"/>
      <c r="C132" s="112">
        <v>42291</v>
      </c>
      <c r="D132" s="58" t="s">
        <v>609</v>
      </c>
      <c r="E132" s="58" t="s">
        <v>369</v>
      </c>
      <c r="F132" s="17">
        <v>200000</v>
      </c>
      <c r="G132" s="90"/>
      <c r="H132" s="83" t="s">
        <v>554</v>
      </c>
      <c r="I132" s="117" t="s">
        <v>84</v>
      </c>
      <c r="J132" s="86"/>
      <c r="K132" s="76"/>
      <c r="L132" s="173"/>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row>
    <row r="133" spans="1:51" s="71" customFormat="1" ht="38.25">
      <c r="A133" s="145">
        <v>119</v>
      </c>
      <c r="B133" s="25"/>
      <c r="C133" s="112">
        <v>42291</v>
      </c>
      <c r="D133" s="58" t="s">
        <v>432</v>
      </c>
      <c r="E133" s="58" t="s">
        <v>610</v>
      </c>
      <c r="F133" s="17">
        <v>420000</v>
      </c>
      <c r="G133" s="90"/>
      <c r="H133" s="83" t="s">
        <v>555</v>
      </c>
      <c r="I133" s="117" t="s">
        <v>84</v>
      </c>
      <c r="J133" s="86" t="s">
        <v>625</v>
      </c>
      <c r="K133" s="76"/>
      <c r="L133" s="173"/>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row>
    <row r="134" spans="1:51" s="71" customFormat="1" ht="38.25">
      <c r="A134" s="145">
        <v>120</v>
      </c>
      <c r="B134" s="25"/>
      <c r="C134" s="112">
        <v>42291</v>
      </c>
      <c r="D134" s="58" t="s">
        <v>533</v>
      </c>
      <c r="E134" s="58" t="s">
        <v>334</v>
      </c>
      <c r="F134" s="17">
        <v>2000000</v>
      </c>
      <c r="G134" s="90"/>
      <c r="H134" s="83" t="s">
        <v>553</v>
      </c>
      <c r="I134" s="117" t="s">
        <v>84</v>
      </c>
      <c r="J134" s="86" t="s">
        <v>633</v>
      </c>
      <c r="K134" s="76"/>
      <c r="L134" s="173"/>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row>
    <row r="135" spans="1:51" s="71" customFormat="1" ht="18.75">
      <c r="A135" s="145">
        <v>121</v>
      </c>
      <c r="B135" s="25"/>
      <c r="C135" s="112">
        <v>42291</v>
      </c>
      <c r="D135" s="58" t="s">
        <v>473</v>
      </c>
      <c r="E135" s="58" t="s">
        <v>474</v>
      </c>
      <c r="F135" s="17">
        <v>500000</v>
      </c>
      <c r="G135" s="90"/>
      <c r="H135" s="83" t="s">
        <v>553</v>
      </c>
      <c r="I135" s="117" t="s">
        <v>85</v>
      </c>
      <c r="J135" s="86" t="s">
        <v>633</v>
      </c>
      <c r="K135" s="76"/>
      <c r="L135" s="173"/>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row>
    <row r="136" spans="1:51" s="71" customFormat="1" ht="18.75">
      <c r="A136" s="145">
        <v>122</v>
      </c>
      <c r="B136" s="25"/>
      <c r="C136" s="112">
        <v>42291</v>
      </c>
      <c r="D136" s="58" t="s">
        <v>473</v>
      </c>
      <c r="E136" s="58" t="s">
        <v>474</v>
      </c>
      <c r="F136" s="17">
        <v>140000</v>
      </c>
      <c r="G136" s="90"/>
      <c r="H136" s="83" t="s">
        <v>555</v>
      </c>
      <c r="I136" s="117" t="s">
        <v>85</v>
      </c>
      <c r="J136" s="86"/>
      <c r="K136" s="76"/>
      <c r="L136" s="173"/>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row>
    <row r="137" spans="1:51" s="71" customFormat="1" ht="18.75">
      <c r="A137" s="145">
        <v>123</v>
      </c>
      <c r="B137" s="25"/>
      <c r="C137" s="112">
        <v>42291</v>
      </c>
      <c r="D137" s="58" t="s">
        <v>473</v>
      </c>
      <c r="E137" s="58" t="s">
        <v>474</v>
      </c>
      <c r="F137" s="17">
        <v>110000</v>
      </c>
      <c r="G137" s="90"/>
      <c r="H137" s="83" t="s">
        <v>554</v>
      </c>
      <c r="I137" s="117" t="s">
        <v>85</v>
      </c>
      <c r="J137" s="86"/>
      <c r="K137" s="76"/>
      <c r="L137" s="173"/>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row>
    <row r="138" spans="1:51" s="71" customFormat="1" ht="18.75">
      <c r="A138" s="145">
        <v>124</v>
      </c>
      <c r="B138" s="25"/>
      <c r="C138" s="112">
        <v>42291</v>
      </c>
      <c r="D138" s="58" t="s">
        <v>611</v>
      </c>
      <c r="E138" s="58" t="s">
        <v>612</v>
      </c>
      <c r="F138" s="17">
        <v>500000</v>
      </c>
      <c r="G138" s="90"/>
      <c r="H138" s="83" t="s">
        <v>553</v>
      </c>
      <c r="I138" s="117" t="s">
        <v>85</v>
      </c>
      <c r="J138" s="86" t="s">
        <v>633</v>
      </c>
      <c r="K138" s="76"/>
      <c r="L138" s="173"/>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row>
    <row r="139" spans="1:51" s="71" customFormat="1" ht="18.75">
      <c r="A139" s="145">
        <v>125</v>
      </c>
      <c r="B139" s="25"/>
      <c r="C139" s="112">
        <v>42291</v>
      </c>
      <c r="D139" s="58" t="s">
        <v>613</v>
      </c>
      <c r="E139" s="58" t="s">
        <v>612</v>
      </c>
      <c r="F139" s="17">
        <v>500000</v>
      </c>
      <c r="G139" s="90"/>
      <c r="H139" s="83" t="s">
        <v>553</v>
      </c>
      <c r="I139" s="117" t="s">
        <v>85</v>
      </c>
      <c r="J139" s="86" t="s">
        <v>633</v>
      </c>
      <c r="K139" s="76"/>
      <c r="L139" s="173"/>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row>
    <row r="140" spans="1:51" s="71" customFormat="1" ht="18.75">
      <c r="A140" s="145">
        <v>126</v>
      </c>
      <c r="B140" s="25"/>
      <c r="C140" s="112">
        <v>42291</v>
      </c>
      <c r="D140" s="58" t="s">
        <v>52</v>
      </c>
      <c r="E140" s="58" t="s">
        <v>53</v>
      </c>
      <c r="F140" s="17">
        <v>2000000</v>
      </c>
      <c r="G140" s="90"/>
      <c r="H140" s="83" t="s">
        <v>553</v>
      </c>
      <c r="I140" s="117" t="s">
        <v>85</v>
      </c>
      <c r="J140" s="86" t="s">
        <v>633</v>
      </c>
      <c r="K140" s="76"/>
      <c r="L140" s="173"/>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row>
    <row r="141" spans="1:51" s="71" customFormat="1" ht="57">
      <c r="A141" s="145">
        <v>127</v>
      </c>
      <c r="B141" s="25"/>
      <c r="C141" s="112">
        <v>42292</v>
      </c>
      <c r="D141" s="58" t="s">
        <v>569</v>
      </c>
      <c r="E141" s="58" t="s">
        <v>570</v>
      </c>
      <c r="F141" s="17">
        <v>300000</v>
      </c>
      <c r="G141" s="90"/>
      <c r="H141" s="83" t="s">
        <v>555</v>
      </c>
      <c r="I141" s="117" t="s">
        <v>85</v>
      </c>
      <c r="J141" s="86"/>
      <c r="K141" s="76"/>
      <c r="L141" s="173"/>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row>
    <row r="142" spans="1:51" s="71" customFormat="1" ht="57">
      <c r="A142" s="145">
        <v>128</v>
      </c>
      <c r="B142" s="25"/>
      <c r="C142" s="112">
        <v>42292</v>
      </c>
      <c r="D142" s="58" t="s">
        <v>569</v>
      </c>
      <c r="E142" s="58" t="s">
        <v>570</v>
      </c>
      <c r="F142" s="17">
        <v>200000</v>
      </c>
      <c r="G142" s="90"/>
      <c r="H142" s="83" t="s">
        <v>554</v>
      </c>
      <c r="I142" s="117" t="s">
        <v>85</v>
      </c>
      <c r="J142" s="86"/>
      <c r="K142" s="76"/>
      <c r="L142" s="173"/>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row>
    <row r="143" spans="1:51" s="71" customFormat="1" ht="18.75">
      <c r="A143" s="145">
        <v>129</v>
      </c>
      <c r="B143" s="25"/>
      <c r="C143" s="112">
        <v>42292</v>
      </c>
      <c r="D143" s="58" t="s">
        <v>86</v>
      </c>
      <c r="E143" s="58"/>
      <c r="F143" s="17">
        <v>1000000</v>
      </c>
      <c r="G143" s="90"/>
      <c r="H143" s="83" t="s">
        <v>553</v>
      </c>
      <c r="I143" s="117" t="s">
        <v>84</v>
      </c>
      <c r="J143" s="86" t="s">
        <v>633</v>
      </c>
      <c r="K143" s="76"/>
      <c r="L143" s="173"/>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row>
    <row r="144" spans="1:51" s="71" customFormat="1" ht="57">
      <c r="A144" s="145">
        <v>130</v>
      </c>
      <c r="B144" s="25"/>
      <c r="C144" s="112">
        <v>42293</v>
      </c>
      <c r="D144" s="58" t="s">
        <v>614</v>
      </c>
      <c r="E144" s="58" t="s">
        <v>615</v>
      </c>
      <c r="F144" s="17">
        <v>250000</v>
      </c>
      <c r="G144" s="90"/>
      <c r="H144" s="83" t="s">
        <v>554</v>
      </c>
      <c r="I144" s="117" t="s">
        <v>85</v>
      </c>
      <c r="J144" s="86"/>
      <c r="K144" s="76"/>
      <c r="L144" s="173"/>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row>
    <row r="145" spans="1:51" s="71" customFormat="1" ht="57">
      <c r="A145" s="145">
        <v>131</v>
      </c>
      <c r="B145" s="25"/>
      <c r="C145" s="112">
        <v>42293</v>
      </c>
      <c r="D145" s="58" t="s">
        <v>614</v>
      </c>
      <c r="E145" s="58" t="s">
        <v>615</v>
      </c>
      <c r="F145" s="17">
        <v>250000</v>
      </c>
      <c r="G145" s="90"/>
      <c r="H145" s="83" t="s">
        <v>555</v>
      </c>
      <c r="I145" s="117" t="s">
        <v>85</v>
      </c>
      <c r="J145" s="86"/>
      <c r="K145" s="76"/>
      <c r="L145" s="173"/>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row>
    <row r="146" spans="1:51" s="71" customFormat="1" ht="18.75">
      <c r="A146" s="145">
        <v>132</v>
      </c>
      <c r="B146" s="25"/>
      <c r="C146" s="112">
        <v>42294</v>
      </c>
      <c r="D146" s="58" t="s">
        <v>559</v>
      </c>
      <c r="E146" s="58" t="s">
        <v>560</v>
      </c>
      <c r="F146" s="17">
        <v>100000</v>
      </c>
      <c r="G146" s="90"/>
      <c r="H146" s="83" t="s">
        <v>554</v>
      </c>
      <c r="I146" s="117" t="s">
        <v>85</v>
      </c>
      <c r="J146" s="86"/>
      <c r="K146" s="76"/>
      <c r="L146" s="173"/>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row>
    <row r="147" spans="1:51" s="71" customFormat="1" ht="18.75">
      <c r="A147" s="145">
        <v>133</v>
      </c>
      <c r="B147" s="25"/>
      <c r="C147" s="112">
        <v>42294</v>
      </c>
      <c r="D147" s="58" t="s">
        <v>559</v>
      </c>
      <c r="E147" s="58" t="s">
        <v>560</v>
      </c>
      <c r="F147" s="17">
        <v>100000</v>
      </c>
      <c r="G147" s="90"/>
      <c r="H147" s="83" t="s">
        <v>555</v>
      </c>
      <c r="I147" s="117" t="s">
        <v>85</v>
      </c>
      <c r="J147" s="86"/>
      <c r="K147" s="76"/>
      <c r="L147" s="173"/>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row>
    <row r="148" spans="1:51" s="71" customFormat="1" ht="18.75">
      <c r="A148" s="145">
        <v>134</v>
      </c>
      <c r="B148" s="25"/>
      <c r="C148" s="112">
        <v>42294</v>
      </c>
      <c r="D148" s="58" t="s">
        <v>559</v>
      </c>
      <c r="E148" s="58" t="s">
        <v>560</v>
      </c>
      <c r="F148" s="17">
        <v>200000</v>
      </c>
      <c r="G148" s="90"/>
      <c r="H148" s="83" t="s">
        <v>553</v>
      </c>
      <c r="I148" s="117" t="s">
        <v>85</v>
      </c>
      <c r="J148" s="86" t="s">
        <v>633</v>
      </c>
      <c r="K148" s="76"/>
      <c r="L148" s="173"/>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row>
    <row r="149" spans="1:51" s="71" customFormat="1" ht="18.75">
      <c r="A149" s="145">
        <v>135</v>
      </c>
      <c r="B149" s="25"/>
      <c r="C149" s="112">
        <v>42294</v>
      </c>
      <c r="D149" s="58" t="s">
        <v>561</v>
      </c>
      <c r="E149" s="58" t="s">
        <v>562</v>
      </c>
      <c r="F149" s="17">
        <v>100000</v>
      </c>
      <c r="G149" s="90"/>
      <c r="H149" s="83" t="s">
        <v>554</v>
      </c>
      <c r="I149" s="117" t="s">
        <v>85</v>
      </c>
      <c r="J149" s="86"/>
      <c r="K149" s="76"/>
      <c r="L149" s="173"/>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row>
    <row r="150" spans="1:51" s="71" customFormat="1" ht="18.75">
      <c r="A150" s="145">
        <v>136</v>
      </c>
      <c r="B150" s="25"/>
      <c r="C150" s="112">
        <v>42294</v>
      </c>
      <c r="D150" s="58" t="s">
        <v>561</v>
      </c>
      <c r="E150" s="58" t="s">
        <v>562</v>
      </c>
      <c r="F150" s="17">
        <v>100000</v>
      </c>
      <c r="G150" s="90"/>
      <c r="H150" s="83" t="s">
        <v>555</v>
      </c>
      <c r="I150" s="117" t="s">
        <v>85</v>
      </c>
      <c r="J150" s="86"/>
      <c r="K150" s="76"/>
      <c r="L150" s="173"/>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row>
    <row r="151" spans="1:51" s="71" customFormat="1" ht="18.75">
      <c r="A151" s="145">
        <v>137</v>
      </c>
      <c r="B151" s="25"/>
      <c r="C151" s="112">
        <v>42296</v>
      </c>
      <c r="D151" s="58" t="s">
        <v>325</v>
      </c>
      <c r="E151" s="58" t="s">
        <v>326</v>
      </c>
      <c r="F151" s="17">
        <v>250000</v>
      </c>
      <c r="G151" s="90"/>
      <c r="H151" s="83" t="s">
        <v>554</v>
      </c>
      <c r="I151" s="117" t="s">
        <v>84</v>
      </c>
      <c r="J151" s="86"/>
      <c r="K151" s="76"/>
      <c r="L151" s="173"/>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row>
    <row r="152" spans="1:51" s="71" customFormat="1" ht="18.75">
      <c r="A152" s="145">
        <v>138</v>
      </c>
      <c r="B152" s="25"/>
      <c r="C152" s="112">
        <v>42296</v>
      </c>
      <c r="D152" s="58" t="s">
        <v>325</v>
      </c>
      <c r="E152" s="58" t="s">
        <v>326</v>
      </c>
      <c r="F152" s="17">
        <v>250000</v>
      </c>
      <c r="G152" s="90"/>
      <c r="H152" s="83" t="s">
        <v>555</v>
      </c>
      <c r="I152" s="117" t="s">
        <v>84</v>
      </c>
      <c r="J152" s="86"/>
      <c r="K152" s="76"/>
      <c r="L152" s="173"/>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row>
    <row r="153" spans="1:51" s="71" customFormat="1" ht="18.75">
      <c r="A153" s="145">
        <v>139</v>
      </c>
      <c r="B153" s="25"/>
      <c r="C153" s="112">
        <v>42298</v>
      </c>
      <c r="D153" s="58" t="s">
        <v>616</v>
      </c>
      <c r="E153" s="58"/>
      <c r="F153" s="17">
        <v>500000</v>
      </c>
      <c r="G153" s="90"/>
      <c r="H153" s="83" t="s">
        <v>553</v>
      </c>
      <c r="I153" s="117" t="s">
        <v>84</v>
      </c>
      <c r="J153" s="86" t="s">
        <v>646</v>
      </c>
      <c r="K153" s="76"/>
      <c r="L153" s="173"/>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row>
    <row r="154" spans="1:51" s="71" customFormat="1" ht="18.75">
      <c r="A154" s="145">
        <v>140</v>
      </c>
      <c r="B154" s="25"/>
      <c r="C154" s="112">
        <v>42298</v>
      </c>
      <c r="D154" s="58" t="s">
        <v>52</v>
      </c>
      <c r="E154" s="58" t="s">
        <v>53</v>
      </c>
      <c r="F154" s="17">
        <v>10000000</v>
      </c>
      <c r="G154" s="90"/>
      <c r="H154" s="83" t="s">
        <v>553</v>
      </c>
      <c r="I154" s="117" t="s">
        <v>84</v>
      </c>
      <c r="J154" s="83" t="s">
        <v>638</v>
      </c>
      <c r="K154" s="76"/>
      <c r="L154" s="173"/>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row>
    <row r="155" spans="1:51" s="71" customFormat="1" ht="38.25">
      <c r="A155" s="145">
        <v>141</v>
      </c>
      <c r="B155" s="25"/>
      <c r="C155" s="112">
        <v>42298</v>
      </c>
      <c r="D155" s="58" t="s">
        <v>36</v>
      </c>
      <c r="E155" s="58" t="s">
        <v>407</v>
      </c>
      <c r="F155" s="17">
        <v>15000000</v>
      </c>
      <c r="G155" s="90"/>
      <c r="H155" s="83" t="s">
        <v>553</v>
      </c>
      <c r="I155" s="117" t="s">
        <v>85</v>
      </c>
      <c r="J155" s="83" t="s">
        <v>638</v>
      </c>
      <c r="K155" s="76"/>
      <c r="L155" s="173"/>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row>
    <row r="156" spans="1:51" s="71" customFormat="1" ht="38.25">
      <c r="A156" s="145">
        <v>142</v>
      </c>
      <c r="B156" s="25"/>
      <c r="C156" s="112">
        <v>42298</v>
      </c>
      <c r="D156" s="58" t="s">
        <v>533</v>
      </c>
      <c r="E156" s="58" t="s">
        <v>334</v>
      </c>
      <c r="F156" s="17">
        <v>5000000</v>
      </c>
      <c r="G156" s="90"/>
      <c r="H156" s="83" t="s">
        <v>553</v>
      </c>
      <c r="I156" s="117" t="s">
        <v>84</v>
      </c>
      <c r="J156" s="83" t="s">
        <v>638</v>
      </c>
      <c r="K156" s="76"/>
      <c r="L156" s="173"/>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row>
    <row r="157" spans="1:51" s="71" customFormat="1" ht="38.25">
      <c r="A157" s="145">
        <v>143</v>
      </c>
      <c r="B157" s="25"/>
      <c r="C157" s="112">
        <v>42298</v>
      </c>
      <c r="D157" s="58" t="s">
        <v>533</v>
      </c>
      <c r="E157" s="58" t="s">
        <v>334</v>
      </c>
      <c r="F157" s="17">
        <v>3000000</v>
      </c>
      <c r="G157" s="90"/>
      <c r="H157" s="83" t="s">
        <v>554</v>
      </c>
      <c r="I157" s="117" t="s">
        <v>84</v>
      </c>
      <c r="J157" s="83"/>
      <c r="K157" s="76"/>
      <c r="L157" s="173"/>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row>
    <row r="158" spans="1:51" s="71" customFormat="1" ht="18.75">
      <c r="A158" s="145">
        <v>144</v>
      </c>
      <c r="B158" s="25"/>
      <c r="C158" s="112">
        <v>42298</v>
      </c>
      <c r="D158" s="58" t="s">
        <v>607</v>
      </c>
      <c r="E158" s="58" t="s">
        <v>418</v>
      </c>
      <c r="F158" s="17">
        <v>500000</v>
      </c>
      <c r="G158" s="90"/>
      <c r="H158" s="83" t="s">
        <v>554</v>
      </c>
      <c r="I158" s="117" t="s">
        <v>84</v>
      </c>
      <c r="J158" s="83"/>
      <c r="K158" s="76"/>
      <c r="L158" s="173"/>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row>
    <row r="159" spans="1:51" s="71" customFormat="1" ht="18.75">
      <c r="A159" s="145">
        <v>145</v>
      </c>
      <c r="B159" s="25"/>
      <c r="C159" s="112">
        <v>42298</v>
      </c>
      <c r="D159" s="58" t="s">
        <v>421</v>
      </c>
      <c r="E159" s="58" t="s">
        <v>418</v>
      </c>
      <c r="F159" s="17">
        <v>500000</v>
      </c>
      <c r="G159" s="90"/>
      <c r="H159" s="83" t="s">
        <v>554</v>
      </c>
      <c r="I159" s="117" t="s">
        <v>84</v>
      </c>
      <c r="J159" s="83"/>
      <c r="K159" s="76"/>
      <c r="L159" s="173"/>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row>
    <row r="160" spans="1:51" s="71" customFormat="1" ht="18.75">
      <c r="A160" s="145">
        <v>146</v>
      </c>
      <c r="B160" s="25"/>
      <c r="C160" s="112">
        <v>42298</v>
      </c>
      <c r="D160" s="58" t="s">
        <v>422</v>
      </c>
      <c r="E160" s="58" t="s">
        <v>418</v>
      </c>
      <c r="F160" s="17">
        <v>100000</v>
      </c>
      <c r="G160" s="90"/>
      <c r="H160" s="83" t="s">
        <v>554</v>
      </c>
      <c r="I160" s="117" t="s">
        <v>84</v>
      </c>
      <c r="J160" s="83"/>
      <c r="K160" s="76"/>
      <c r="L160" s="173"/>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row>
    <row r="161" spans="1:51" ht="18.75">
      <c r="A161" s="145">
        <v>147</v>
      </c>
      <c r="B161" s="71"/>
      <c r="C161" s="112">
        <v>42298</v>
      </c>
      <c r="D161" s="58" t="s">
        <v>423</v>
      </c>
      <c r="E161" s="58" t="s">
        <v>418</v>
      </c>
      <c r="F161" s="17">
        <v>300000</v>
      </c>
      <c r="G161" s="17"/>
      <c r="H161" s="83" t="s">
        <v>554</v>
      </c>
      <c r="I161" s="117" t="s">
        <v>84</v>
      </c>
      <c r="J161" s="83"/>
      <c r="K161" s="76"/>
      <c r="L161" s="174"/>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row>
    <row r="162" spans="1:51" ht="18.75">
      <c r="A162" s="145">
        <v>148</v>
      </c>
      <c r="B162" s="71"/>
      <c r="C162" s="112">
        <v>42298</v>
      </c>
      <c r="D162" s="58" t="s">
        <v>419</v>
      </c>
      <c r="E162" s="58" t="s">
        <v>418</v>
      </c>
      <c r="F162" s="17">
        <v>500000</v>
      </c>
      <c r="G162" s="17"/>
      <c r="H162" s="83" t="s">
        <v>554</v>
      </c>
      <c r="I162" s="117" t="s">
        <v>84</v>
      </c>
      <c r="J162" s="83"/>
      <c r="K162" s="76"/>
      <c r="L162" s="174"/>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row>
    <row r="163" spans="1:51" ht="18.75">
      <c r="A163" s="145">
        <v>149</v>
      </c>
      <c r="B163" s="71"/>
      <c r="C163" s="112">
        <v>42298</v>
      </c>
      <c r="D163" s="58" t="s">
        <v>498</v>
      </c>
      <c r="E163" s="58" t="s">
        <v>418</v>
      </c>
      <c r="F163" s="17">
        <v>500000</v>
      </c>
      <c r="G163" s="17"/>
      <c r="H163" s="83" t="s">
        <v>554</v>
      </c>
      <c r="I163" s="117" t="s">
        <v>84</v>
      </c>
      <c r="J163" s="83"/>
      <c r="K163" s="76"/>
      <c r="L163" s="174"/>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row>
    <row r="164" spans="1:51" ht="18.75">
      <c r="A164" s="145">
        <v>150</v>
      </c>
      <c r="B164" s="71"/>
      <c r="C164" s="112">
        <v>42298</v>
      </c>
      <c r="D164" s="58" t="s">
        <v>617</v>
      </c>
      <c r="E164" s="68" t="s">
        <v>618</v>
      </c>
      <c r="F164" s="17">
        <v>20000000</v>
      </c>
      <c r="G164" s="17"/>
      <c r="H164" s="83" t="s">
        <v>553</v>
      </c>
      <c r="I164" s="117" t="s">
        <v>85</v>
      </c>
      <c r="J164" s="83" t="s">
        <v>632</v>
      </c>
      <c r="K164" s="76"/>
      <c r="L164" s="174"/>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row>
    <row r="165" spans="1:51" ht="18.75">
      <c r="A165" s="145">
        <v>151</v>
      </c>
      <c r="B165" s="71"/>
      <c r="C165" s="112">
        <v>42299</v>
      </c>
      <c r="D165" s="58" t="s">
        <v>409</v>
      </c>
      <c r="E165" s="58" t="s">
        <v>340</v>
      </c>
      <c r="F165" s="17">
        <v>500000</v>
      </c>
      <c r="G165" s="17"/>
      <c r="H165" s="83" t="s">
        <v>553</v>
      </c>
      <c r="I165" s="117" t="s">
        <v>84</v>
      </c>
      <c r="J165" s="83" t="s">
        <v>632</v>
      </c>
      <c r="K165" s="76"/>
      <c r="L165" s="174"/>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row>
    <row r="166" spans="1:51" ht="18.75">
      <c r="A166" s="145">
        <v>152</v>
      </c>
      <c r="B166" s="71"/>
      <c r="C166" s="112">
        <v>42300</v>
      </c>
      <c r="D166" s="58" t="s">
        <v>619</v>
      </c>
      <c r="E166" s="58" t="s">
        <v>620</v>
      </c>
      <c r="F166" s="17">
        <v>400000</v>
      </c>
      <c r="G166" s="17"/>
      <c r="H166" s="83" t="s">
        <v>555</v>
      </c>
      <c r="I166" s="113" t="s">
        <v>84</v>
      </c>
      <c r="J166" s="61"/>
      <c r="K166" s="76"/>
      <c r="L166" s="174"/>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row>
    <row r="167" spans="1:51" s="71" customFormat="1" ht="18.75">
      <c r="A167" s="145">
        <v>153</v>
      </c>
      <c r="B167" s="25"/>
      <c r="C167" s="112">
        <v>42300</v>
      </c>
      <c r="D167" s="58" t="s">
        <v>290</v>
      </c>
      <c r="E167" s="58" t="s">
        <v>433</v>
      </c>
      <c r="F167" s="17">
        <v>500000</v>
      </c>
      <c r="G167" s="90"/>
      <c r="H167" s="83" t="s">
        <v>555</v>
      </c>
      <c r="I167" s="113" t="s">
        <v>85</v>
      </c>
      <c r="J167" s="61"/>
      <c r="K167" s="76"/>
      <c r="L167" s="174"/>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row>
    <row r="168" spans="1:51" ht="18.75">
      <c r="A168" s="145">
        <v>154</v>
      </c>
      <c r="B168" s="25"/>
      <c r="C168" s="112">
        <v>42300</v>
      </c>
      <c r="D168" s="58" t="s">
        <v>290</v>
      </c>
      <c r="E168" s="58" t="s">
        <v>433</v>
      </c>
      <c r="F168" s="17">
        <v>500000</v>
      </c>
      <c r="G168" s="17"/>
      <c r="H168" s="83" t="s">
        <v>553</v>
      </c>
      <c r="I168" s="113" t="s">
        <v>85</v>
      </c>
      <c r="J168" s="86" t="s">
        <v>632</v>
      </c>
      <c r="K168" s="76"/>
      <c r="L168" s="174"/>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row>
    <row r="169" spans="1:51" ht="18.75">
      <c r="A169" s="145">
        <v>155</v>
      </c>
      <c r="B169" s="25"/>
      <c r="C169" s="112">
        <v>42301</v>
      </c>
      <c r="D169" s="58" t="s">
        <v>630</v>
      </c>
      <c r="E169" s="58" t="s">
        <v>631</v>
      </c>
      <c r="F169" s="17">
        <v>500000</v>
      </c>
      <c r="G169" s="17"/>
      <c r="H169" s="83" t="s">
        <v>553</v>
      </c>
      <c r="I169" s="113" t="s">
        <v>85</v>
      </c>
      <c r="J169" s="86" t="s">
        <v>633</v>
      </c>
      <c r="K169" s="76"/>
      <c r="L169" s="174"/>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row>
    <row r="170" spans="1:51" ht="18.75">
      <c r="A170" s="145">
        <v>156</v>
      </c>
      <c r="B170" s="25"/>
      <c r="C170" s="112">
        <v>42301</v>
      </c>
      <c r="D170" s="58" t="s">
        <v>634</v>
      </c>
      <c r="E170" s="58" t="s">
        <v>635</v>
      </c>
      <c r="F170" s="17">
        <v>400000</v>
      </c>
      <c r="G170" s="17"/>
      <c r="H170" s="83" t="s">
        <v>554</v>
      </c>
      <c r="I170" s="113" t="s">
        <v>85</v>
      </c>
      <c r="J170" s="86"/>
      <c r="K170" s="76"/>
      <c r="L170" s="174"/>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row>
    <row r="171" spans="1:51" s="71" customFormat="1" ht="38.25">
      <c r="A171" s="145">
        <v>157</v>
      </c>
      <c r="B171" s="25"/>
      <c r="C171" s="69">
        <v>42301</v>
      </c>
      <c r="D171" s="61" t="s">
        <v>828</v>
      </c>
      <c r="E171" s="58"/>
      <c r="F171" s="17">
        <v>27248</v>
      </c>
      <c r="G171" s="17"/>
      <c r="H171" s="61" t="s">
        <v>817</v>
      </c>
      <c r="I171" s="81" t="s">
        <v>84</v>
      </c>
      <c r="J171" s="8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row>
    <row r="172" spans="1:51" ht="38.25">
      <c r="A172" s="145">
        <v>158</v>
      </c>
      <c r="B172" s="25"/>
      <c r="C172" s="112">
        <v>42303</v>
      </c>
      <c r="D172" s="68" t="s">
        <v>653</v>
      </c>
      <c r="E172" s="83" t="s">
        <v>660</v>
      </c>
      <c r="F172" s="63">
        <v>500000</v>
      </c>
      <c r="G172" s="154"/>
      <c r="H172" s="83" t="s">
        <v>554</v>
      </c>
      <c r="I172" s="113" t="s">
        <v>84</v>
      </c>
      <c r="J172" s="86"/>
      <c r="K172" s="76"/>
      <c r="L172" s="174"/>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row>
    <row r="173" spans="1:51" ht="38.25">
      <c r="A173" s="145">
        <v>159</v>
      </c>
      <c r="B173" s="25"/>
      <c r="C173" s="112">
        <v>42303</v>
      </c>
      <c r="D173" s="68" t="s">
        <v>653</v>
      </c>
      <c r="E173" s="83" t="s">
        <v>660</v>
      </c>
      <c r="F173" s="63">
        <v>500000</v>
      </c>
      <c r="G173" s="154"/>
      <c r="H173" s="83" t="s">
        <v>555</v>
      </c>
      <c r="I173" s="113" t="s">
        <v>84</v>
      </c>
      <c r="J173" s="86"/>
      <c r="K173" s="76"/>
      <c r="L173" s="174"/>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row>
    <row r="174" spans="1:51" ht="38.25">
      <c r="A174" s="145">
        <v>160</v>
      </c>
      <c r="B174" s="25"/>
      <c r="C174" s="112">
        <v>42304</v>
      </c>
      <c r="D174" s="68" t="s">
        <v>656</v>
      </c>
      <c r="E174" s="83" t="s">
        <v>657</v>
      </c>
      <c r="F174" s="63">
        <v>200000</v>
      </c>
      <c r="G174" s="154"/>
      <c r="H174" s="83" t="s">
        <v>553</v>
      </c>
      <c r="I174" s="113" t="s">
        <v>85</v>
      </c>
      <c r="J174" s="86" t="s">
        <v>633</v>
      </c>
      <c r="K174" s="76"/>
      <c r="L174" s="174"/>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row>
    <row r="175" spans="1:51" ht="18.75">
      <c r="A175" s="145">
        <v>161</v>
      </c>
      <c r="B175" s="25"/>
      <c r="C175" s="112">
        <v>42304</v>
      </c>
      <c r="D175" s="68" t="s">
        <v>454</v>
      </c>
      <c r="E175" s="83" t="s">
        <v>658</v>
      </c>
      <c r="F175" s="63">
        <v>200000</v>
      </c>
      <c r="G175" s="154"/>
      <c r="H175" s="83" t="s">
        <v>554</v>
      </c>
      <c r="I175" s="113" t="s">
        <v>84</v>
      </c>
      <c r="J175" s="86"/>
      <c r="K175" s="76"/>
      <c r="L175" s="174"/>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row>
    <row r="176" spans="1:51" ht="18.75">
      <c r="A176" s="145">
        <v>162</v>
      </c>
      <c r="B176" s="25"/>
      <c r="C176" s="112">
        <v>42304</v>
      </c>
      <c r="D176" s="68" t="s">
        <v>71</v>
      </c>
      <c r="E176" s="83" t="s">
        <v>38</v>
      </c>
      <c r="F176" s="63">
        <v>1000000</v>
      </c>
      <c r="G176" s="154"/>
      <c r="H176" s="83" t="s">
        <v>554</v>
      </c>
      <c r="I176" s="113" t="s">
        <v>84</v>
      </c>
      <c r="J176" s="86"/>
      <c r="K176" s="76"/>
      <c r="L176" s="174"/>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row>
    <row r="177" spans="1:51" ht="38.25">
      <c r="A177" s="145">
        <v>163</v>
      </c>
      <c r="B177" s="25"/>
      <c r="C177" s="112">
        <v>42304</v>
      </c>
      <c r="D177" s="58" t="s">
        <v>387</v>
      </c>
      <c r="E177" s="58" t="s">
        <v>388</v>
      </c>
      <c r="F177" s="63">
        <v>100000</v>
      </c>
      <c r="G177" s="154"/>
      <c r="H177" s="83" t="s">
        <v>554</v>
      </c>
      <c r="I177" s="113" t="s">
        <v>85</v>
      </c>
      <c r="J177" s="86"/>
      <c r="K177" s="76"/>
      <c r="L177" s="174"/>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row>
    <row r="178" spans="1:51" ht="38.25">
      <c r="A178" s="145">
        <v>164</v>
      </c>
      <c r="B178" s="25"/>
      <c r="C178" s="112">
        <v>42304</v>
      </c>
      <c r="D178" s="68" t="s">
        <v>73</v>
      </c>
      <c r="E178" s="83" t="s">
        <v>407</v>
      </c>
      <c r="F178" s="63">
        <v>1000000</v>
      </c>
      <c r="G178" s="154"/>
      <c r="H178" s="83" t="s">
        <v>554</v>
      </c>
      <c r="I178" s="113" t="s">
        <v>85</v>
      </c>
      <c r="J178" s="86"/>
      <c r="K178" s="76"/>
      <c r="L178" s="174"/>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row>
    <row r="179" spans="1:51" ht="38.25">
      <c r="A179" s="145">
        <v>165</v>
      </c>
      <c r="B179" s="25"/>
      <c r="C179" s="112">
        <v>42306</v>
      </c>
      <c r="D179" s="68" t="s">
        <v>663</v>
      </c>
      <c r="E179" s="83" t="s">
        <v>664</v>
      </c>
      <c r="F179" s="63">
        <v>500000</v>
      </c>
      <c r="G179" s="154"/>
      <c r="H179" s="83" t="s">
        <v>554</v>
      </c>
      <c r="I179" s="113" t="s">
        <v>84</v>
      </c>
      <c r="J179" s="86"/>
      <c r="K179" s="76"/>
      <c r="L179" s="174"/>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row>
    <row r="180" spans="1:51" s="71" customFormat="1" ht="18.75">
      <c r="A180" s="25"/>
      <c r="B180" s="25">
        <v>1</v>
      </c>
      <c r="C180" s="69">
        <v>42278</v>
      </c>
      <c r="D180" s="83" t="s">
        <v>821</v>
      </c>
      <c r="E180" s="58"/>
      <c r="G180" s="17">
        <v>13200</v>
      </c>
      <c r="H180" s="61" t="s">
        <v>817</v>
      </c>
      <c r="I180" s="81" t="s">
        <v>84</v>
      </c>
      <c r="J180" s="8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row>
    <row r="181" spans="1:51" s="71" customFormat="1" ht="54" customHeight="1">
      <c r="A181" s="25"/>
      <c r="B181" s="25">
        <v>2</v>
      </c>
      <c r="C181" s="112">
        <v>42280</v>
      </c>
      <c r="D181" s="58" t="s">
        <v>627</v>
      </c>
      <c r="E181" s="58"/>
      <c r="F181" s="17"/>
      <c r="G181" s="17">
        <v>3192000</v>
      </c>
      <c r="H181" s="83" t="s">
        <v>555</v>
      </c>
      <c r="I181" s="117" t="s">
        <v>85</v>
      </c>
      <c r="J181" s="83" t="s">
        <v>637</v>
      </c>
      <c r="K181" s="76"/>
      <c r="L181" s="174"/>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row>
    <row r="182" spans="1:51" s="71" customFormat="1" ht="57">
      <c r="A182" s="25"/>
      <c r="B182" s="25">
        <v>3</v>
      </c>
      <c r="C182" s="112">
        <v>42287</v>
      </c>
      <c r="D182" s="58" t="s">
        <v>675</v>
      </c>
      <c r="E182" s="58"/>
      <c r="F182" s="17"/>
      <c r="G182" s="17">
        <v>3990000</v>
      </c>
      <c r="H182" s="83" t="s">
        <v>555</v>
      </c>
      <c r="I182" s="117" t="s">
        <v>85</v>
      </c>
      <c r="J182" s="83"/>
      <c r="K182" s="76"/>
      <c r="L182" s="174"/>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row>
    <row r="183" spans="1:51" s="197" customFormat="1" ht="38.25">
      <c r="A183" s="190"/>
      <c r="B183" s="190">
        <v>4</v>
      </c>
      <c r="C183" s="191">
        <v>42289</v>
      </c>
      <c r="D183" s="192" t="s">
        <v>628</v>
      </c>
      <c r="E183" s="192"/>
      <c r="F183" s="193"/>
      <c r="G183" s="193">
        <v>40000000</v>
      </c>
      <c r="H183" s="194" t="s">
        <v>553</v>
      </c>
      <c r="I183" s="195" t="s">
        <v>85</v>
      </c>
      <c r="J183" s="194" t="s">
        <v>633</v>
      </c>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row>
    <row r="184" spans="1:51" s="71" customFormat="1" ht="57">
      <c r="A184" s="25"/>
      <c r="B184" s="25">
        <v>5</v>
      </c>
      <c r="C184" s="112">
        <v>42293</v>
      </c>
      <c r="D184" s="211" t="s">
        <v>629</v>
      </c>
      <c r="E184" s="58"/>
      <c r="F184" s="17"/>
      <c r="G184" s="17">
        <v>55428000</v>
      </c>
      <c r="H184" s="83" t="s">
        <v>553</v>
      </c>
      <c r="I184" s="117" t="s">
        <v>85</v>
      </c>
      <c r="J184" s="83" t="s">
        <v>641</v>
      </c>
      <c r="K184" s="76"/>
      <c r="L184" s="174"/>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row>
    <row r="185" spans="1:51" s="71" customFormat="1" ht="38.25">
      <c r="A185" s="25"/>
      <c r="B185" s="25">
        <v>6</v>
      </c>
      <c r="C185" s="112">
        <v>42294</v>
      </c>
      <c r="D185" s="58" t="s">
        <v>669</v>
      </c>
      <c r="E185" s="58"/>
      <c r="F185" s="17"/>
      <c r="G185" s="17">
        <v>2793000</v>
      </c>
      <c r="H185" s="83" t="s">
        <v>555</v>
      </c>
      <c r="I185" s="117" t="s">
        <v>85</v>
      </c>
      <c r="J185" s="83" t="s">
        <v>636</v>
      </c>
      <c r="K185" s="76"/>
      <c r="L185" s="174"/>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row>
    <row r="186" spans="1:51" s="71" customFormat="1" ht="38.25">
      <c r="A186" s="25"/>
      <c r="B186" s="25">
        <v>7</v>
      </c>
      <c r="C186" s="112">
        <v>42301</v>
      </c>
      <c r="D186" s="58" t="s">
        <v>676</v>
      </c>
      <c r="E186" s="58"/>
      <c r="F186" s="17"/>
      <c r="G186" s="17">
        <v>3990000</v>
      </c>
      <c r="H186" s="83" t="s">
        <v>555</v>
      </c>
      <c r="I186" s="117" t="s">
        <v>85</v>
      </c>
      <c r="J186" s="83"/>
      <c r="K186" s="76"/>
      <c r="L186" s="174"/>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row>
    <row r="187" spans="1:51" s="71" customFormat="1" ht="38.25">
      <c r="A187" s="25"/>
      <c r="B187" s="25">
        <v>8</v>
      </c>
      <c r="C187" s="112">
        <v>42304</v>
      </c>
      <c r="D187" s="58" t="s">
        <v>659</v>
      </c>
      <c r="E187" s="58"/>
      <c r="F187" s="17"/>
      <c r="G187" s="17">
        <v>11600000</v>
      </c>
      <c r="H187" s="61" t="s">
        <v>554</v>
      </c>
      <c r="I187" s="81" t="s">
        <v>85</v>
      </c>
      <c r="J187" s="68" t="s">
        <v>662</v>
      </c>
      <c r="K187" s="76"/>
      <c r="L187" s="174"/>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row>
    <row r="188" spans="1:51" s="71" customFormat="1" ht="76.5">
      <c r="A188" s="25"/>
      <c r="B188" s="25">
        <v>9</v>
      </c>
      <c r="C188" s="112">
        <v>42305</v>
      </c>
      <c r="D188" s="211" t="s">
        <v>783</v>
      </c>
      <c r="E188" s="58"/>
      <c r="F188" s="17"/>
      <c r="G188" s="17">
        <v>3088000</v>
      </c>
      <c r="H188" s="61" t="s">
        <v>553</v>
      </c>
      <c r="I188" s="81" t="s">
        <v>85</v>
      </c>
      <c r="J188" s="68" t="s">
        <v>725</v>
      </c>
      <c r="K188" s="76"/>
      <c r="L188" s="174"/>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row>
    <row r="189" spans="1:51" s="71" customFormat="1" ht="57">
      <c r="A189" s="25"/>
      <c r="B189" s="25">
        <v>10</v>
      </c>
      <c r="C189" s="112">
        <v>42308</v>
      </c>
      <c r="D189" s="68" t="s">
        <v>671</v>
      </c>
      <c r="E189" s="58"/>
      <c r="F189" s="17"/>
      <c r="G189" s="17">
        <f>133000*20</f>
        <v>2660000</v>
      </c>
      <c r="H189" s="61" t="s">
        <v>555</v>
      </c>
      <c r="I189" s="81" t="s">
        <v>85</v>
      </c>
      <c r="J189" s="86" t="s">
        <v>672</v>
      </c>
      <c r="K189" s="76"/>
      <c r="L189" s="174"/>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row>
  </sheetData>
  <sheetProtection/>
  <mergeCells count="17">
    <mergeCell ref="J13:J14"/>
    <mergeCell ref="A13:B13"/>
    <mergeCell ref="C13:C14"/>
    <mergeCell ref="D13:D14"/>
    <mergeCell ref="E13:E14"/>
    <mergeCell ref="F13:F14"/>
    <mergeCell ref="I13:I14"/>
    <mergeCell ref="J1:J5"/>
    <mergeCell ref="J6:J12"/>
    <mergeCell ref="E1:I1"/>
    <mergeCell ref="G13:G14"/>
    <mergeCell ref="H13:H14"/>
    <mergeCell ref="E2:E5"/>
    <mergeCell ref="I2:I4"/>
    <mergeCell ref="H2:H4"/>
    <mergeCell ref="F2:G2"/>
    <mergeCell ref="F3:G3"/>
  </mergeCells>
  <dataValidations count="7">
    <dataValidation type="list" showInputMessage="1" showErrorMessage="1" sqref="L14">
      <formula1>$I$18:$I$123</formula1>
    </dataValidation>
    <dataValidation type="list" allowBlank="1" showInputMessage="1" showErrorMessage="1" sqref="L33 L18:L21">
      <formula1>$I$18:$I$123</formula1>
    </dataValidation>
    <dataValidation allowBlank="1" showInputMessage="1" sqref="M14"/>
    <dataValidation type="list" allowBlank="1" showInputMessage="1" sqref="J79:J165">
      <formula1>$E$6:$E$11</formula1>
    </dataValidation>
    <dataValidation type="list" allowBlank="1" showInputMessage="1" sqref="I15:I63 I65:I80 I187:I189 I166:I180">
      <formula1>"Tiền Mặt, Chuyển Khoản"</formula1>
    </dataValidation>
    <dataValidation type="list" allowBlank="1" showInputMessage="1" sqref="I64 I81:I82">
      <formula1>"Trực Tiếp, Chuyển Khoản"</formula1>
    </dataValidation>
    <dataValidation type="list" allowBlank="1" showInputMessage="1" sqref="H15:H189">
      <formula1>$E$6:$E$12</formula1>
    </dataValidation>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T163"/>
  <sheetViews>
    <sheetView zoomScale="70" zoomScaleNormal="70" zoomScalePageLayoutView="0" workbookViewId="0" topLeftCell="A148">
      <selection activeCell="D161" sqref="D161"/>
    </sheetView>
  </sheetViews>
  <sheetFormatPr defaultColWidth="9.140625" defaultRowHeight="12.75" outlineLevelRow="1" outlineLevelCol="1"/>
  <cols>
    <col min="1" max="1" width="6.28125" style="136" bestFit="1" customWidth="1"/>
    <col min="2" max="2" width="5.8515625" style="136" bestFit="1" customWidth="1"/>
    <col min="3" max="3" width="18.8515625" style="138" bestFit="1" customWidth="1"/>
    <col min="4" max="4" width="36.7109375" style="139" customWidth="1"/>
    <col min="5" max="5" width="40.28125" style="140" customWidth="1"/>
    <col min="6" max="6" width="23.8515625" style="141" customWidth="1" outlineLevel="1"/>
    <col min="7" max="7" width="25.7109375" style="142" customWidth="1" outlineLevel="1"/>
    <col min="8" max="8" width="35.57421875" style="142" customWidth="1" outlineLevel="1"/>
    <col min="9" max="9" width="25.00390625" style="136" bestFit="1" customWidth="1" outlineLevel="1"/>
    <col min="10" max="10" width="54.57421875" style="136" customWidth="1"/>
    <col min="11" max="11" width="50.57421875" style="136" customWidth="1"/>
    <col min="12" max="16384" width="9.140625" style="136" customWidth="1"/>
  </cols>
  <sheetData>
    <row r="1" spans="3:10" s="127" customFormat="1" ht="22.5" customHeight="1">
      <c r="C1" s="128"/>
      <c r="D1" s="129"/>
      <c r="E1" s="250" t="s">
        <v>2</v>
      </c>
      <c r="F1" s="251"/>
      <c r="G1" s="251"/>
      <c r="H1" s="251"/>
      <c r="I1" s="252"/>
      <c r="J1" s="267" t="s">
        <v>14</v>
      </c>
    </row>
    <row r="2" spans="3:10" s="127" customFormat="1" ht="40.5" customHeight="1">
      <c r="C2" s="131"/>
      <c r="D2" s="132"/>
      <c r="E2" s="253" t="s">
        <v>651</v>
      </c>
      <c r="F2" s="256" t="s">
        <v>712</v>
      </c>
      <c r="G2" s="257"/>
      <c r="H2" s="255" t="s">
        <v>769</v>
      </c>
      <c r="I2" s="254" t="s">
        <v>19</v>
      </c>
      <c r="J2" s="267"/>
    </row>
    <row r="3" spans="3:10" s="127" customFormat="1" ht="19.5" customHeight="1">
      <c r="C3" s="131"/>
      <c r="D3" s="133"/>
      <c r="E3" s="253"/>
      <c r="F3" s="258">
        <f>F5+G5</f>
        <v>402634549</v>
      </c>
      <c r="G3" s="259"/>
      <c r="H3" s="255"/>
      <c r="I3" s="254"/>
      <c r="J3" s="267"/>
    </row>
    <row r="4" spans="3:10" s="127" customFormat="1" ht="18.75">
      <c r="C4" s="131"/>
      <c r="D4" s="133"/>
      <c r="E4" s="253"/>
      <c r="F4" s="165" t="s">
        <v>779</v>
      </c>
      <c r="G4" s="158" t="s">
        <v>780</v>
      </c>
      <c r="H4" s="255"/>
      <c r="I4" s="254"/>
      <c r="J4" s="267"/>
    </row>
    <row r="5" spans="3:10" s="127" customFormat="1" ht="19.5" customHeight="1">
      <c r="C5" s="131"/>
      <c r="D5" s="133"/>
      <c r="E5" s="253"/>
      <c r="F5" s="156">
        <f>SUM(F6:F12)</f>
        <v>123210334</v>
      </c>
      <c r="G5" s="156">
        <f>SUM(G6:G12)</f>
        <v>279424215</v>
      </c>
      <c r="H5" s="155">
        <f>SUM(H6:H12)</f>
        <v>75565200</v>
      </c>
      <c r="I5" s="159">
        <f>SUM(I6:I12)</f>
        <v>327069349</v>
      </c>
      <c r="J5" s="267"/>
    </row>
    <row r="6" spans="3:10" s="127" customFormat="1" ht="19.5" customHeight="1" outlineLevel="1">
      <c r="C6" s="134"/>
      <c r="D6" s="133"/>
      <c r="E6" s="65" t="s">
        <v>553</v>
      </c>
      <c r="F6" s="64">
        <f aca="true" t="shared" si="0" ref="F6:F11">SUMIF(H$15:H$447,E6,F$15:F$447)</f>
        <v>75100000</v>
      </c>
      <c r="G6" s="64">
        <f>'10-2015'!I6</f>
        <v>50521000</v>
      </c>
      <c r="H6" s="64">
        <f aca="true" t="shared" si="1" ref="H6:H11">SUMIF(H$15:H$447,E6,G$15:G$447)</f>
        <v>30509000</v>
      </c>
      <c r="I6" s="64">
        <f aca="true" t="shared" si="2" ref="I6:I12">F6+G6-H6</f>
        <v>95112000</v>
      </c>
      <c r="J6" s="268" t="s">
        <v>841</v>
      </c>
    </row>
    <row r="7" spans="3:10" s="127" customFormat="1" ht="18.75" outlineLevel="1">
      <c r="C7" s="134"/>
      <c r="D7" s="133"/>
      <c r="E7" s="65" t="s">
        <v>22</v>
      </c>
      <c r="F7" s="64">
        <f t="shared" si="0"/>
        <v>2554000</v>
      </c>
      <c r="G7" s="64">
        <f>'10-2015'!I7</f>
        <v>17446000</v>
      </c>
      <c r="H7" s="64">
        <f t="shared" si="1"/>
        <v>20000000</v>
      </c>
      <c r="I7" s="64">
        <f t="shared" si="2"/>
        <v>0</v>
      </c>
      <c r="J7" s="269"/>
    </row>
    <row r="8" spans="3:10" s="127" customFormat="1" ht="18.75" outlineLevel="1">
      <c r="C8" s="134"/>
      <c r="D8" s="133"/>
      <c r="E8" s="65" t="s">
        <v>554</v>
      </c>
      <c r="F8" s="64">
        <f t="shared" si="0"/>
        <v>28230000</v>
      </c>
      <c r="G8" s="64">
        <f>'10-2015'!I8</f>
        <v>-26230000</v>
      </c>
      <c r="H8" s="64">
        <f t="shared" si="1"/>
        <v>11200000</v>
      </c>
      <c r="I8" s="64">
        <f t="shared" si="2"/>
        <v>-9200000</v>
      </c>
      <c r="J8" s="269"/>
    </row>
    <row r="9" spans="3:10" s="127" customFormat="1" ht="18.75" outlineLevel="1">
      <c r="C9" s="134"/>
      <c r="D9" s="133"/>
      <c r="E9" s="65" t="s">
        <v>555</v>
      </c>
      <c r="F9" s="64">
        <f t="shared" si="0"/>
        <v>14574000</v>
      </c>
      <c r="G9" s="64">
        <f>'10-2015'!I9</f>
        <v>18837000</v>
      </c>
      <c r="H9" s="64">
        <f t="shared" si="1"/>
        <v>13832000</v>
      </c>
      <c r="I9" s="64">
        <f t="shared" si="2"/>
        <v>19579000</v>
      </c>
      <c r="J9" s="269"/>
    </row>
    <row r="10" spans="3:10" s="127" customFormat="1" ht="38.25" outlineLevel="1">
      <c r="C10" s="134"/>
      <c r="D10" s="133"/>
      <c r="E10" s="65" t="s">
        <v>552</v>
      </c>
      <c r="F10" s="64">
        <f t="shared" si="0"/>
        <v>2716000</v>
      </c>
      <c r="G10" s="64">
        <f>'10-2015'!I10</f>
        <v>-2716000</v>
      </c>
      <c r="H10" s="64">
        <f t="shared" si="1"/>
        <v>0</v>
      </c>
      <c r="I10" s="64">
        <f t="shared" si="2"/>
        <v>0</v>
      </c>
      <c r="J10" s="269"/>
    </row>
    <row r="11" spans="3:10" s="127" customFormat="1" ht="57" outlineLevel="1">
      <c r="C11" s="134"/>
      <c r="D11" s="133"/>
      <c r="E11" s="65" t="s">
        <v>34</v>
      </c>
      <c r="F11" s="64">
        <f t="shared" si="0"/>
        <v>0</v>
      </c>
      <c r="G11" s="64">
        <f>'10-2015'!I11</f>
        <v>221450000</v>
      </c>
      <c r="H11" s="64">
        <f t="shared" si="1"/>
        <v>0</v>
      </c>
      <c r="I11" s="64">
        <f t="shared" si="2"/>
        <v>221450000</v>
      </c>
      <c r="J11" s="269"/>
    </row>
    <row r="12" spans="2:10" s="98" customFormat="1" ht="18.75" outlineLevel="1">
      <c r="B12" s="181"/>
      <c r="C12" s="85"/>
      <c r="D12" s="89"/>
      <c r="E12" s="65" t="s">
        <v>817</v>
      </c>
      <c r="F12" s="64">
        <f>SUMIF(H$15:H$427,E12,F$15:F$427)</f>
        <v>36334</v>
      </c>
      <c r="G12" s="64">
        <f>'10-2015'!I12</f>
        <v>116215</v>
      </c>
      <c r="H12" s="189">
        <f>SUMIF(H$15:H$427,E12,G$15:G$427)</f>
        <v>24200</v>
      </c>
      <c r="I12" s="64">
        <f t="shared" si="2"/>
        <v>128349</v>
      </c>
      <c r="J12" s="270"/>
    </row>
    <row r="13" spans="1:11" s="127" customFormat="1" ht="23.25" customHeight="1">
      <c r="A13" s="261" t="s">
        <v>11</v>
      </c>
      <c r="B13" s="261"/>
      <c r="C13" s="261" t="s">
        <v>670</v>
      </c>
      <c r="D13" s="260" t="s">
        <v>105</v>
      </c>
      <c r="E13" s="262" t="s">
        <v>4</v>
      </c>
      <c r="F13" s="262" t="s">
        <v>5</v>
      </c>
      <c r="G13" s="265" t="s">
        <v>567</v>
      </c>
      <c r="H13" s="225" t="s">
        <v>15</v>
      </c>
      <c r="I13" s="260" t="s">
        <v>16</v>
      </c>
      <c r="J13" s="260" t="s">
        <v>14</v>
      </c>
      <c r="K13" s="18"/>
    </row>
    <row r="14" spans="1:11" s="127" customFormat="1" ht="23.25" customHeight="1">
      <c r="A14" s="166" t="s">
        <v>5</v>
      </c>
      <c r="B14" s="166" t="s">
        <v>6</v>
      </c>
      <c r="C14" s="261"/>
      <c r="D14" s="260"/>
      <c r="E14" s="262"/>
      <c r="F14" s="262"/>
      <c r="G14" s="266"/>
      <c r="H14" s="226"/>
      <c r="I14" s="262"/>
      <c r="J14" s="260"/>
      <c r="K14" s="19"/>
    </row>
    <row r="15" spans="1:10" s="82" customFormat="1" ht="18.75">
      <c r="A15" s="78">
        <v>1</v>
      </c>
      <c r="B15" s="66"/>
      <c r="C15" s="69">
        <v>42179</v>
      </c>
      <c r="D15" s="70" t="s">
        <v>69</v>
      </c>
      <c r="E15" s="70" t="s">
        <v>70</v>
      </c>
      <c r="F15" s="64">
        <v>100000</v>
      </c>
      <c r="G15" s="64"/>
      <c r="H15" s="61" t="s">
        <v>555</v>
      </c>
      <c r="I15" s="77" t="s">
        <v>84</v>
      </c>
      <c r="J15" s="96"/>
    </row>
    <row r="16" spans="1:10" s="82" customFormat="1" ht="18.75">
      <c r="A16" s="78">
        <v>2</v>
      </c>
      <c r="B16" s="66"/>
      <c r="C16" s="69">
        <v>42179</v>
      </c>
      <c r="D16" s="70" t="s">
        <v>69</v>
      </c>
      <c r="E16" s="70" t="s">
        <v>70</v>
      </c>
      <c r="F16" s="64">
        <v>100000</v>
      </c>
      <c r="G16" s="64"/>
      <c r="H16" s="61" t="s">
        <v>554</v>
      </c>
      <c r="I16" s="77" t="s">
        <v>84</v>
      </c>
      <c r="J16" s="96"/>
    </row>
    <row r="17" spans="1:10" s="82" customFormat="1" ht="18.75">
      <c r="A17" s="78">
        <v>3</v>
      </c>
      <c r="B17" s="66"/>
      <c r="C17" s="69">
        <v>42186</v>
      </c>
      <c r="D17" s="70" t="s">
        <v>605</v>
      </c>
      <c r="E17" s="70"/>
      <c r="F17" s="64">
        <v>150000</v>
      </c>
      <c r="G17" s="64"/>
      <c r="H17" s="61" t="s">
        <v>555</v>
      </c>
      <c r="I17" s="77" t="s">
        <v>84</v>
      </c>
      <c r="J17" s="96"/>
    </row>
    <row r="18" spans="1:46" s="71" customFormat="1" ht="18.75">
      <c r="A18" s="78">
        <v>4</v>
      </c>
      <c r="B18" s="25"/>
      <c r="C18" s="69">
        <v>42191</v>
      </c>
      <c r="D18" s="58" t="s">
        <v>292</v>
      </c>
      <c r="E18" s="58" t="s">
        <v>293</v>
      </c>
      <c r="F18" s="17">
        <v>600000</v>
      </c>
      <c r="G18" s="17"/>
      <c r="H18" s="61" t="s">
        <v>555</v>
      </c>
      <c r="I18" s="77" t="s">
        <v>84</v>
      </c>
      <c r="J18" s="93"/>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row>
    <row r="19" spans="1:46" s="71" customFormat="1" ht="18.75">
      <c r="A19" s="78">
        <v>5</v>
      </c>
      <c r="B19" s="25"/>
      <c r="C19" s="69">
        <v>42191</v>
      </c>
      <c r="D19" s="58" t="s">
        <v>292</v>
      </c>
      <c r="E19" s="58" t="s">
        <v>293</v>
      </c>
      <c r="F19" s="17">
        <v>400000</v>
      </c>
      <c r="G19" s="17"/>
      <c r="H19" s="61" t="s">
        <v>554</v>
      </c>
      <c r="I19" s="77" t="s">
        <v>84</v>
      </c>
      <c r="J19" s="93"/>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row>
    <row r="20" spans="1:46" s="71" customFormat="1" ht="38.25">
      <c r="A20" s="78">
        <v>6</v>
      </c>
      <c r="B20" s="25"/>
      <c r="C20" s="69">
        <v>42222</v>
      </c>
      <c r="D20" s="58" t="s">
        <v>321</v>
      </c>
      <c r="E20" s="58" t="s">
        <v>322</v>
      </c>
      <c r="F20" s="17">
        <v>180000</v>
      </c>
      <c r="G20" s="17"/>
      <c r="H20" s="61" t="s">
        <v>555</v>
      </c>
      <c r="I20" s="81" t="s">
        <v>85</v>
      </c>
      <c r="J20" s="68" t="s">
        <v>394</v>
      </c>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row>
    <row r="21" spans="1:46" s="71" customFormat="1" ht="38.25">
      <c r="A21" s="78">
        <v>7</v>
      </c>
      <c r="B21" s="25"/>
      <c r="C21" s="69">
        <v>42222</v>
      </c>
      <c r="D21" s="58" t="s">
        <v>321</v>
      </c>
      <c r="E21" s="58" t="s">
        <v>322</v>
      </c>
      <c r="F21" s="17">
        <v>120000</v>
      </c>
      <c r="G21" s="17"/>
      <c r="H21" s="61" t="s">
        <v>554</v>
      </c>
      <c r="I21" s="81" t="s">
        <v>85</v>
      </c>
      <c r="J21" s="68" t="s">
        <v>394</v>
      </c>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row>
    <row r="22" spans="1:46" s="71" customFormat="1" ht="38.25">
      <c r="A22" s="78">
        <v>8</v>
      </c>
      <c r="B22" s="25"/>
      <c r="C22" s="69">
        <v>42222</v>
      </c>
      <c r="D22" s="58" t="s">
        <v>323</v>
      </c>
      <c r="E22" s="58" t="s">
        <v>324</v>
      </c>
      <c r="F22" s="17">
        <v>180000</v>
      </c>
      <c r="G22" s="17"/>
      <c r="H22" s="61" t="s">
        <v>555</v>
      </c>
      <c r="I22" s="81" t="s">
        <v>85</v>
      </c>
      <c r="J22" s="68" t="s">
        <v>394</v>
      </c>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row>
    <row r="23" spans="1:46" s="71" customFormat="1" ht="38.25">
      <c r="A23" s="78">
        <v>9</v>
      </c>
      <c r="B23" s="25"/>
      <c r="C23" s="69">
        <v>42222</v>
      </c>
      <c r="D23" s="58" t="s">
        <v>323</v>
      </c>
      <c r="E23" s="58" t="s">
        <v>324</v>
      </c>
      <c r="F23" s="17">
        <v>120000</v>
      </c>
      <c r="G23" s="17"/>
      <c r="H23" s="61" t="s">
        <v>554</v>
      </c>
      <c r="I23" s="81" t="s">
        <v>85</v>
      </c>
      <c r="J23" s="68" t="s">
        <v>394</v>
      </c>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row>
    <row r="24" spans="1:46" s="71" customFormat="1" ht="38.25">
      <c r="A24" s="78">
        <v>10</v>
      </c>
      <c r="B24" s="25"/>
      <c r="C24" s="69">
        <v>42230</v>
      </c>
      <c r="D24" s="58" t="s">
        <v>51</v>
      </c>
      <c r="E24" s="58" t="s">
        <v>441</v>
      </c>
      <c r="F24" s="17">
        <v>140000</v>
      </c>
      <c r="G24" s="17"/>
      <c r="H24" s="61" t="s">
        <v>555</v>
      </c>
      <c r="I24" s="81" t="s">
        <v>85</v>
      </c>
      <c r="J24" s="68" t="s">
        <v>527</v>
      </c>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row>
    <row r="25" spans="1:46" s="71" customFormat="1" ht="38.25">
      <c r="A25" s="78">
        <v>11</v>
      </c>
      <c r="B25" s="25"/>
      <c r="C25" s="69">
        <v>42230</v>
      </c>
      <c r="D25" s="58" t="s">
        <v>51</v>
      </c>
      <c r="E25" s="58" t="s">
        <v>441</v>
      </c>
      <c r="F25" s="17">
        <v>110000</v>
      </c>
      <c r="G25" s="17"/>
      <c r="H25" s="61" t="s">
        <v>554</v>
      </c>
      <c r="I25" s="81" t="s">
        <v>85</v>
      </c>
      <c r="J25" s="68" t="s">
        <v>527</v>
      </c>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row>
    <row r="26" spans="1:46" s="71" customFormat="1" ht="38.25">
      <c r="A26" s="78">
        <v>12</v>
      </c>
      <c r="B26" s="25"/>
      <c r="C26" s="69">
        <v>42233</v>
      </c>
      <c r="D26" s="58" t="s">
        <v>533</v>
      </c>
      <c r="E26" s="58" t="s">
        <v>334</v>
      </c>
      <c r="F26" s="17">
        <v>600000</v>
      </c>
      <c r="G26" s="17"/>
      <c r="H26" s="61" t="s">
        <v>555</v>
      </c>
      <c r="I26" s="81" t="s">
        <v>84</v>
      </c>
      <c r="J26" s="68" t="s">
        <v>399</v>
      </c>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row>
    <row r="27" spans="1:46" ht="38.25">
      <c r="A27" s="78">
        <v>13</v>
      </c>
      <c r="B27" s="71"/>
      <c r="C27" s="69">
        <v>42233</v>
      </c>
      <c r="D27" s="58" t="s">
        <v>533</v>
      </c>
      <c r="E27" s="83" t="s">
        <v>334</v>
      </c>
      <c r="F27" s="17">
        <v>400000</v>
      </c>
      <c r="G27" s="17"/>
      <c r="H27" s="61" t="s">
        <v>554</v>
      </c>
      <c r="I27" s="81" t="s">
        <v>84</v>
      </c>
      <c r="J27" s="68" t="s">
        <v>399</v>
      </c>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row>
    <row r="28" spans="1:46" ht="58.5" customHeight="1">
      <c r="A28" s="78">
        <v>14</v>
      </c>
      <c r="B28" s="71"/>
      <c r="C28" s="69">
        <v>42234</v>
      </c>
      <c r="D28" s="58" t="s">
        <v>341</v>
      </c>
      <c r="E28" s="83" t="s">
        <v>342</v>
      </c>
      <c r="F28" s="17">
        <v>134000</v>
      </c>
      <c r="G28" s="17"/>
      <c r="H28" s="61" t="s">
        <v>555</v>
      </c>
      <c r="I28" s="81" t="s">
        <v>84</v>
      </c>
      <c r="J28" s="68" t="s">
        <v>400</v>
      </c>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row>
    <row r="29" spans="1:46" ht="38.25">
      <c r="A29" s="78">
        <v>15</v>
      </c>
      <c r="B29" s="71"/>
      <c r="C29" s="69">
        <v>42240</v>
      </c>
      <c r="D29" s="58" t="s">
        <v>384</v>
      </c>
      <c r="E29" s="58" t="s">
        <v>385</v>
      </c>
      <c r="F29" s="17">
        <v>300000</v>
      </c>
      <c r="G29" s="17"/>
      <c r="H29" s="61" t="s">
        <v>555</v>
      </c>
      <c r="I29" s="81" t="s">
        <v>84</v>
      </c>
      <c r="J29" s="68" t="s">
        <v>399</v>
      </c>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row>
    <row r="30" spans="1:46" ht="38.25">
      <c r="A30" s="78">
        <v>16</v>
      </c>
      <c r="B30" s="71"/>
      <c r="C30" s="69">
        <v>42240</v>
      </c>
      <c r="D30" s="58" t="s">
        <v>384</v>
      </c>
      <c r="E30" s="58" t="s">
        <v>385</v>
      </c>
      <c r="F30" s="17">
        <v>200000</v>
      </c>
      <c r="G30" s="17"/>
      <c r="H30" s="61" t="s">
        <v>554</v>
      </c>
      <c r="I30" s="81" t="s">
        <v>84</v>
      </c>
      <c r="J30" s="68" t="s">
        <v>399</v>
      </c>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row>
    <row r="31" spans="1:46" s="71" customFormat="1" ht="57">
      <c r="A31" s="78">
        <v>17</v>
      </c>
      <c r="B31" s="25"/>
      <c r="C31" s="69">
        <v>42240</v>
      </c>
      <c r="D31" s="58" t="s">
        <v>62</v>
      </c>
      <c r="E31" s="58" t="s">
        <v>63</v>
      </c>
      <c r="F31" s="17">
        <v>180000</v>
      </c>
      <c r="G31" s="17"/>
      <c r="H31" s="61" t="s">
        <v>555</v>
      </c>
      <c r="I31" s="81" t="s">
        <v>85</v>
      </c>
      <c r="J31" s="68" t="s">
        <v>399</v>
      </c>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row>
    <row r="32" spans="1:46" s="71" customFormat="1" ht="57">
      <c r="A32" s="78">
        <v>18</v>
      </c>
      <c r="B32" s="25"/>
      <c r="C32" s="69">
        <v>42240</v>
      </c>
      <c r="D32" s="58" t="s">
        <v>62</v>
      </c>
      <c r="E32" s="58" t="s">
        <v>63</v>
      </c>
      <c r="F32" s="17">
        <v>120000</v>
      </c>
      <c r="G32" s="17"/>
      <c r="H32" s="61" t="s">
        <v>554</v>
      </c>
      <c r="I32" s="81" t="s">
        <v>85</v>
      </c>
      <c r="J32" s="68" t="s">
        <v>399</v>
      </c>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row>
    <row r="33" spans="1:46" s="71" customFormat="1" ht="38.25">
      <c r="A33" s="78">
        <v>19</v>
      </c>
      <c r="B33" s="25"/>
      <c r="C33" s="69">
        <v>42243</v>
      </c>
      <c r="D33" s="58" t="s">
        <v>389</v>
      </c>
      <c r="E33" s="58" t="s">
        <v>364</v>
      </c>
      <c r="F33" s="17">
        <v>50000</v>
      </c>
      <c r="G33" s="17"/>
      <c r="H33" s="61" t="s">
        <v>555</v>
      </c>
      <c r="I33" s="81" t="s">
        <v>85</v>
      </c>
      <c r="J33" s="68" t="s">
        <v>402</v>
      </c>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row>
    <row r="34" spans="1:46" s="71" customFormat="1" ht="38.25">
      <c r="A34" s="78">
        <v>20</v>
      </c>
      <c r="B34" s="25"/>
      <c r="C34" s="69">
        <v>42243</v>
      </c>
      <c r="D34" s="58" t="s">
        <v>389</v>
      </c>
      <c r="E34" s="58" t="s">
        <v>364</v>
      </c>
      <c r="F34" s="17">
        <v>50000</v>
      </c>
      <c r="G34" s="17"/>
      <c r="H34" s="61" t="s">
        <v>554</v>
      </c>
      <c r="I34" s="81" t="s">
        <v>85</v>
      </c>
      <c r="J34" s="68" t="s">
        <v>402</v>
      </c>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row>
    <row r="35" spans="1:46" s="124" customFormat="1" ht="54" customHeight="1">
      <c r="A35" s="144">
        <v>21</v>
      </c>
      <c r="B35" s="25"/>
      <c r="C35" s="112">
        <v>42248</v>
      </c>
      <c r="D35" s="58" t="s">
        <v>36</v>
      </c>
      <c r="E35" s="58" t="s">
        <v>407</v>
      </c>
      <c r="F35" s="17">
        <v>1800000</v>
      </c>
      <c r="G35" s="17"/>
      <c r="H35" s="61" t="s">
        <v>555</v>
      </c>
      <c r="I35" s="81" t="s">
        <v>84</v>
      </c>
      <c r="J35" s="68" t="s">
        <v>503</v>
      </c>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row>
    <row r="36" spans="1:46" s="124" customFormat="1" ht="38.25">
      <c r="A36" s="144">
        <v>22</v>
      </c>
      <c r="B36" s="25"/>
      <c r="C36" s="112">
        <v>42248</v>
      </c>
      <c r="D36" s="58" t="s">
        <v>36</v>
      </c>
      <c r="E36" s="58" t="s">
        <v>407</v>
      </c>
      <c r="F36" s="17">
        <v>1200000</v>
      </c>
      <c r="G36" s="17"/>
      <c r="H36" s="61" t="s">
        <v>554</v>
      </c>
      <c r="I36" s="81" t="s">
        <v>84</v>
      </c>
      <c r="J36" s="68" t="s">
        <v>503</v>
      </c>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row>
    <row r="37" spans="1:46" ht="38.25">
      <c r="A37" s="78">
        <v>23</v>
      </c>
      <c r="B37" s="71"/>
      <c r="C37" s="69">
        <v>42253</v>
      </c>
      <c r="D37" s="58" t="s">
        <v>409</v>
      </c>
      <c r="E37" s="58" t="s">
        <v>340</v>
      </c>
      <c r="F37" s="17">
        <v>50000</v>
      </c>
      <c r="G37" s="17"/>
      <c r="H37" s="61" t="s">
        <v>555</v>
      </c>
      <c r="I37" s="81" t="s">
        <v>85</v>
      </c>
      <c r="J37" s="68" t="s">
        <v>503</v>
      </c>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row>
    <row r="38" spans="1:46" ht="38.25">
      <c r="A38" s="78">
        <v>24</v>
      </c>
      <c r="B38" s="71"/>
      <c r="C38" s="69">
        <v>42253</v>
      </c>
      <c r="D38" s="58" t="s">
        <v>409</v>
      </c>
      <c r="E38" s="58" t="s">
        <v>340</v>
      </c>
      <c r="F38" s="17">
        <v>50000</v>
      </c>
      <c r="G38" s="17"/>
      <c r="H38" s="61" t="s">
        <v>554</v>
      </c>
      <c r="I38" s="81" t="s">
        <v>85</v>
      </c>
      <c r="J38" s="68" t="s">
        <v>503</v>
      </c>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row>
    <row r="39" spans="1:46" s="71" customFormat="1" ht="38.25">
      <c r="A39" s="78">
        <v>25</v>
      </c>
      <c r="B39" s="25"/>
      <c r="C39" s="69">
        <v>42254</v>
      </c>
      <c r="D39" s="58" t="s">
        <v>411</v>
      </c>
      <c r="E39" s="58" t="s">
        <v>293</v>
      </c>
      <c r="F39" s="17">
        <v>1200000</v>
      </c>
      <c r="G39" s="17"/>
      <c r="H39" s="61" t="s">
        <v>555</v>
      </c>
      <c r="I39" s="81" t="s">
        <v>84</v>
      </c>
      <c r="J39" s="68" t="s">
        <v>505</v>
      </c>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row>
    <row r="40" spans="1:46" s="71" customFormat="1" ht="38.25">
      <c r="A40" s="78">
        <v>26</v>
      </c>
      <c r="B40" s="25"/>
      <c r="C40" s="69">
        <v>42254</v>
      </c>
      <c r="D40" s="58" t="s">
        <v>411</v>
      </c>
      <c r="E40" s="58" t="s">
        <v>293</v>
      </c>
      <c r="F40" s="17">
        <v>800000</v>
      </c>
      <c r="G40" s="17"/>
      <c r="H40" s="61" t="s">
        <v>554</v>
      </c>
      <c r="I40" s="81" t="s">
        <v>84</v>
      </c>
      <c r="J40" s="68" t="s">
        <v>505</v>
      </c>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row>
    <row r="41" spans="1:46" s="71" customFormat="1" ht="38.25">
      <c r="A41" s="78">
        <v>27</v>
      </c>
      <c r="B41" s="25"/>
      <c r="C41" s="69">
        <v>42256</v>
      </c>
      <c r="D41" s="58" t="s">
        <v>426</v>
      </c>
      <c r="E41" s="58" t="s">
        <v>427</v>
      </c>
      <c r="F41" s="17">
        <v>300000</v>
      </c>
      <c r="G41" s="17"/>
      <c r="H41" s="61" t="s">
        <v>555</v>
      </c>
      <c r="I41" s="81" t="s">
        <v>85</v>
      </c>
      <c r="J41" s="68" t="s">
        <v>505</v>
      </c>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row>
    <row r="42" spans="1:46" s="82" customFormat="1" ht="38.25">
      <c r="A42" s="78">
        <v>28</v>
      </c>
      <c r="B42" s="126"/>
      <c r="C42" s="69">
        <v>42256</v>
      </c>
      <c r="D42" s="61" t="s">
        <v>426</v>
      </c>
      <c r="E42" s="61" t="s">
        <v>427</v>
      </c>
      <c r="F42" s="63">
        <v>200000</v>
      </c>
      <c r="G42" s="63"/>
      <c r="H42" s="61" t="s">
        <v>554</v>
      </c>
      <c r="I42" s="81" t="s">
        <v>85</v>
      </c>
      <c r="J42" s="68" t="s">
        <v>505</v>
      </c>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row>
    <row r="43" spans="1:46" s="82" customFormat="1" ht="27.75" customHeight="1">
      <c r="A43" s="78">
        <v>29</v>
      </c>
      <c r="B43" s="126"/>
      <c r="C43" s="69">
        <v>42256</v>
      </c>
      <c r="D43" s="61" t="s">
        <v>428</v>
      </c>
      <c r="E43" s="61" t="s">
        <v>429</v>
      </c>
      <c r="F43" s="63">
        <v>300000</v>
      </c>
      <c r="G43" s="63"/>
      <c r="H43" s="61" t="s">
        <v>555</v>
      </c>
      <c r="I43" s="81" t="s">
        <v>84</v>
      </c>
      <c r="J43" s="68" t="s">
        <v>505</v>
      </c>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row>
    <row r="44" spans="1:46" ht="38.25">
      <c r="A44" s="78">
        <v>30</v>
      </c>
      <c r="B44" s="71"/>
      <c r="C44" s="69">
        <v>42256</v>
      </c>
      <c r="D44" s="58" t="s">
        <v>428</v>
      </c>
      <c r="E44" s="58" t="s">
        <v>429</v>
      </c>
      <c r="F44" s="17">
        <v>200000</v>
      </c>
      <c r="G44" s="17"/>
      <c r="H44" s="61" t="s">
        <v>554</v>
      </c>
      <c r="I44" s="81" t="s">
        <v>84</v>
      </c>
      <c r="J44" s="68" t="s">
        <v>505</v>
      </c>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row>
    <row r="45" spans="1:46" ht="57">
      <c r="A45" s="78">
        <v>31</v>
      </c>
      <c r="B45" s="71"/>
      <c r="C45" s="69">
        <v>42257</v>
      </c>
      <c r="D45" s="58" t="s">
        <v>40</v>
      </c>
      <c r="E45" s="58" t="s">
        <v>187</v>
      </c>
      <c r="F45" s="17">
        <v>300000</v>
      </c>
      <c r="G45" s="17"/>
      <c r="H45" s="61" t="s">
        <v>555</v>
      </c>
      <c r="I45" s="81" t="s">
        <v>85</v>
      </c>
      <c r="J45" s="68" t="s">
        <v>505</v>
      </c>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row>
    <row r="46" spans="1:46" ht="57">
      <c r="A46" s="78">
        <v>32</v>
      </c>
      <c r="B46" s="126"/>
      <c r="C46" s="69">
        <v>42257</v>
      </c>
      <c r="D46" s="61" t="s">
        <v>40</v>
      </c>
      <c r="E46" s="83" t="s">
        <v>187</v>
      </c>
      <c r="F46" s="63">
        <v>200000</v>
      </c>
      <c r="G46" s="63"/>
      <c r="H46" s="61" t="s">
        <v>554</v>
      </c>
      <c r="I46" s="81" t="s">
        <v>85</v>
      </c>
      <c r="J46" s="68" t="s">
        <v>505</v>
      </c>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row>
    <row r="47" spans="1:46" ht="38.25">
      <c r="A47" s="78">
        <v>33</v>
      </c>
      <c r="B47" s="71"/>
      <c r="C47" s="69">
        <v>42259</v>
      </c>
      <c r="D47" s="58" t="s">
        <v>434</v>
      </c>
      <c r="E47" s="58" t="s">
        <v>435</v>
      </c>
      <c r="F47" s="17">
        <v>300000</v>
      </c>
      <c r="G47" s="17"/>
      <c r="H47" s="61" t="s">
        <v>555</v>
      </c>
      <c r="I47" s="81" t="s">
        <v>85</v>
      </c>
      <c r="J47" s="68" t="s">
        <v>508</v>
      </c>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row>
    <row r="48" spans="1:46" s="71" customFormat="1" ht="38.25">
      <c r="A48" s="78">
        <v>34</v>
      </c>
      <c r="B48" s="25"/>
      <c r="C48" s="69">
        <v>42259</v>
      </c>
      <c r="D48" s="58" t="s">
        <v>434</v>
      </c>
      <c r="E48" s="58" t="s">
        <v>435</v>
      </c>
      <c r="F48" s="17">
        <v>200000</v>
      </c>
      <c r="G48" s="17"/>
      <c r="H48" s="61" t="s">
        <v>554</v>
      </c>
      <c r="I48" s="81" t="s">
        <v>85</v>
      </c>
      <c r="J48" s="68" t="s">
        <v>508</v>
      </c>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row>
    <row r="49" spans="1:46" s="71" customFormat="1" ht="38.25">
      <c r="A49" s="78">
        <v>35</v>
      </c>
      <c r="B49" s="25"/>
      <c r="C49" s="69">
        <v>42259</v>
      </c>
      <c r="D49" s="58" t="s">
        <v>436</v>
      </c>
      <c r="E49" s="58" t="s">
        <v>437</v>
      </c>
      <c r="F49" s="17">
        <v>300000</v>
      </c>
      <c r="G49" s="17"/>
      <c r="H49" s="61" t="s">
        <v>555</v>
      </c>
      <c r="I49" s="81" t="s">
        <v>85</v>
      </c>
      <c r="J49" s="68" t="s">
        <v>508</v>
      </c>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row>
    <row r="50" spans="1:46" s="71" customFormat="1" ht="38.25">
      <c r="A50" s="78">
        <v>36</v>
      </c>
      <c r="B50" s="25"/>
      <c r="C50" s="69">
        <v>42259</v>
      </c>
      <c r="D50" s="58" t="s">
        <v>436</v>
      </c>
      <c r="E50" s="58" t="s">
        <v>437</v>
      </c>
      <c r="F50" s="17">
        <v>200000</v>
      </c>
      <c r="G50" s="17"/>
      <c r="H50" s="61" t="s">
        <v>554</v>
      </c>
      <c r="I50" s="81" t="s">
        <v>85</v>
      </c>
      <c r="J50" s="68" t="s">
        <v>508</v>
      </c>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row>
    <row r="51" spans="1:46" s="71" customFormat="1" ht="18.75">
      <c r="A51" s="78">
        <v>37</v>
      </c>
      <c r="B51" s="25"/>
      <c r="C51" s="69">
        <v>42265</v>
      </c>
      <c r="D51" s="58" t="s">
        <v>60</v>
      </c>
      <c r="E51" s="58" t="s">
        <v>490</v>
      </c>
      <c r="F51" s="17">
        <v>600000</v>
      </c>
      <c r="G51" s="17"/>
      <c r="H51" s="61" t="s">
        <v>555</v>
      </c>
      <c r="I51" s="81" t="s">
        <v>84</v>
      </c>
      <c r="J51" s="68" t="s">
        <v>511</v>
      </c>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row>
    <row r="52" spans="1:46" s="71" customFormat="1" ht="18.75">
      <c r="A52" s="78">
        <v>38</v>
      </c>
      <c r="B52" s="25"/>
      <c r="C52" s="69">
        <v>42265</v>
      </c>
      <c r="D52" s="58" t="s">
        <v>60</v>
      </c>
      <c r="E52" s="58" t="s">
        <v>490</v>
      </c>
      <c r="F52" s="17">
        <v>400000</v>
      </c>
      <c r="G52" s="17"/>
      <c r="H52" s="61" t="s">
        <v>554</v>
      </c>
      <c r="I52" s="81" t="s">
        <v>84</v>
      </c>
      <c r="J52" s="68" t="s">
        <v>511</v>
      </c>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row>
    <row r="53" spans="1:46" s="71" customFormat="1" ht="38.25">
      <c r="A53" s="78">
        <v>39</v>
      </c>
      <c r="B53" s="25"/>
      <c r="C53" s="69">
        <v>42274</v>
      </c>
      <c r="D53" s="58" t="s">
        <v>514</v>
      </c>
      <c r="E53" s="58" t="s">
        <v>542</v>
      </c>
      <c r="F53" s="17">
        <v>140000</v>
      </c>
      <c r="G53" s="17"/>
      <c r="H53" s="61" t="s">
        <v>555</v>
      </c>
      <c r="I53" s="81" t="s">
        <v>85</v>
      </c>
      <c r="J53" s="68" t="s">
        <v>528</v>
      </c>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row>
    <row r="54" spans="1:46" s="71" customFormat="1" ht="38.25">
      <c r="A54" s="78">
        <v>40</v>
      </c>
      <c r="B54" s="25"/>
      <c r="C54" s="69">
        <v>42274</v>
      </c>
      <c r="D54" s="58" t="s">
        <v>514</v>
      </c>
      <c r="E54" s="58" t="s">
        <v>542</v>
      </c>
      <c r="F54" s="17">
        <v>110000</v>
      </c>
      <c r="G54" s="17"/>
      <c r="H54" s="61" t="s">
        <v>554</v>
      </c>
      <c r="I54" s="81" t="s">
        <v>85</v>
      </c>
      <c r="J54" s="68" t="s">
        <v>528</v>
      </c>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row>
    <row r="55" spans="1:46" s="71" customFormat="1" ht="38.25">
      <c r="A55" s="78">
        <v>41</v>
      </c>
      <c r="B55" s="25"/>
      <c r="C55" s="69">
        <v>42275</v>
      </c>
      <c r="D55" s="58" t="s">
        <v>529</v>
      </c>
      <c r="E55" s="83" t="s">
        <v>530</v>
      </c>
      <c r="F55" s="17">
        <v>1500000</v>
      </c>
      <c r="G55" s="17"/>
      <c r="H55" s="61" t="s">
        <v>555</v>
      </c>
      <c r="I55" s="81" t="s">
        <v>84</v>
      </c>
      <c r="J55" s="86" t="s">
        <v>505</v>
      </c>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row>
    <row r="56" spans="1:46" s="71" customFormat="1" ht="38.25">
      <c r="A56" s="78">
        <v>42</v>
      </c>
      <c r="B56" s="25"/>
      <c r="C56" s="69">
        <v>42275</v>
      </c>
      <c r="D56" s="58" t="s">
        <v>529</v>
      </c>
      <c r="E56" s="58" t="s">
        <v>530</v>
      </c>
      <c r="F56" s="17">
        <v>1000000</v>
      </c>
      <c r="G56" s="17"/>
      <c r="H56" s="61" t="s">
        <v>554</v>
      </c>
      <c r="I56" s="81" t="s">
        <v>84</v>
      </c>
      <c r="J56" s="86" t="s">
        <v>505</v>
      </c>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row>
    <row r="57" spans="1:46" s="71" customFormat="1" ht="57">
      <c r="A57" s="78">
        <v>43</v>
      </c>
      <c r="B57" s="25"/>
      <c r="C57" s="69">
        <v>42278</v>
      </c>
      <c r="D57" s="58" t="s">
        <v>424</v>
      </c>
      <c r="E57" s="58" t="s">
        <v>425</v>
      </c>
      <c r="F57" s="17">
        <v>1000000</v>
      </c>
      <c r="G57" s="17"/>
      <c r="H57" s="61" t="s">
        <v>555</v>
      </c>
      <c r="I57" s="113" t="s">
        <v>85</v>
      </c>
      <c r="J57" s="93" t="s">
        <v>573</v>
      </c>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row>
    <row r="58" spans="1:46" s="71" customFormat="1" ht="57">
      <c r="A58" s="78">
        <v>44</v>
      </c>
      <c r="B58" s="25"/>
      <c r="C58" s="69">
        <v>42278</v>
      </c>
      <c r="D58" s="58" t="s">
        <v>424</v>
      </c>
      <c r="E58" s="83" t="s">
        <v>425</v>
      </c>
      <c r="F58" s="17">
        <v>1000000</v>
      </c>
      <c r="G58" s="17"/>
      <c r="H58" s="61" t="s">
        <v>554</v>
      </c>
      <c r="I58" s="113" t="s">
        <v>85</v>
      </c>
      <c r="J58" s="93" t="s">
        <v>573</v>
      </c>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row>
    <row r="59" spans="1:46" s="71" customFormat="1" ht="38.25">
      <c r="A59" s="78">
        <v>45</v>
      </c>
      <c r="B59" s="25"/>
      <c r="C59" s="69">
        <v>42286</v>
      </c>
      <c r="D59" s="58" t="s">
        <v>464</v>
      </c>
      <c r="E59" s="83" t="s">
        <v>568</v>
      </c>
      <c r="F59" s="17">
        <v>100000</v>
      </c>
      <c r="G59" s="17"/>
      <c r="H59" s="83" t="s">
        <v>555</v>
      </c>
      <c r="I59" s="116" t="s">
        <v>85</v>
      </c>
      <c r="J59" s="86" t="s">
        <v>574</v>
      </c>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row>
    <row r="60" spans="1:46" s="71" customFormat="1" ht="38.25">
      <c r="A60" s="78">
        <v>46</v>
      </c>
      <c r="B60" s="25"/>
      <c r="C60" s="69">
        <v>42286</v>
      </c>
      <c r="D60" s="58" t="s">
        <v>464</v>
      </c>
      <c r="E60" s="58" t="s">
        <v>568</v>
      </c>
      <c r="F60" s="17">
        <v>100000</v>
      </c>
      <c r="G60" s="17"/>
      <c r="H60" s="58" t="s">
        <v>554</v>
      </c>
      <c r="I60" s="116" t="s">
        <v>85</v>
      </c>
      <c r="J60" s="86" t="s">
        <v>574</v>
      </c>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row>
    <row r="61" spans="1:46" s="71" customFormat="1" ht="57">
      <c r="A61" s="78">
        <v>47</v>
      </c>
      <c r="B61" s="25"/>
      <c r="C61" s="69">
        <v>42292</v>
      </c>
      <c r="D61" s="58" t="s">
        <v>569</v>
      </c>
      <c r="E61" s="58" t="s">
        <v>570</v>
      </c>
      <c r="F61" s="17">
        <v>300000</v>
      </c>
      <c r="G61" s="17"/>
      <c r="H61" s="83" t="s">
        <v>555</v>
      </c>
      <c r="I61" s="117" t="s">
        <v>85</v>
      </c>
      <c r="J61" s="23"/>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row>
    <row r="62" spans="1:46" s="71" customFormat="1" ht="57">
      <c r="A62" s="78">
        <v>48</v>
      </c>
      <c r="B62" s="25"/>
      <c r="C62" s="69">
        <v>42292</v>
      </c>
      <c r="D62" s="58" t="s">
        <v>569</v>
      </c>
      <c r="E62" s="58" t="s">
        <v>570</v>
      </c>
      <c r="F62" s="17">
        <v>200000</v>
      </c>
      <c r="G62" s="17"/>
      <c r="H62" s="83" t="s">
        <v>554</v>
      </c>
      <c r="I62" s="117" t="s">
        <v>85</v>
      </c>
      <c r="J62" s="23"/>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row>
    <row r="63" spans="1:46" s="71" customFormat="1" ht="18.75">
      <c r="A63" s="78">
        <v>49</v>
      </c>
      <c r="B63" s="121"/>
      <c r="C63" s="69">
        <v>42301</v>
      </c>
      <c r="D63" s="74" t="s">
        <v>634</v>
      </c>
      <c r="E63" s="58" t="s">
        <v>635</v>
      </c>
      <c r="F63" s="17">
        <v>300000</v>
      </c>
      <c r="G63" s="17"/>
      <c r="H63" s="83" t="s">
        <v>554</v>
      </c>
      <c r="I63" s="77" t="s">
        <v>85</v>
      </c>
      <c r="J63" s="68"/>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row>
    <row r="64" spans="1:46" s="71" customFormat="1" ht="38.25">
      <c r="A64" s="78">
        <v>50</v>
      </c>
      <c r="B64" s="25"/>
      <c r="C64" s="112">
        <v>42303</v>
      </c>
      <c r="D64" s="68" t="s">
        <v>654</v>
      </c>
      <c r="E64" s="83" t="s">
        <v>661</v>
      </c>
      <c r="F64" s="63">
        <v>1000000</v>
      </c>
      <c r="G64" s="17"/>
      <c r="H64" s="61" t="s">
        <v>554</v>
      </c>
      <c r="I64" s="81" t="s">
        <v>85</v>
      </c>
      <c r="J64" s="65"/>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row>
    <row r="65" spans="1:46" s="71" customFormat="1" ht="38.25">
      <c r="A65" s="78">
        <v>51</v>
      </c>
      <c r="B65" s="25"/>
      <c r="C65" s="112">
        <v>42307</v>
      </c>
      <c r="D65" s="68" t="s">
        <v>406</v>
      </c>
      <c r="E65" s="83" t="s">
        <v>56</v>
      </c>
      <c r="F65" s="63">
        <v>500000</v>
      </c>
      <c r="G65" s="17"/>
      <c r="H65" s="61" t="s">
        <v>554</v>
      </c>
      <c r="I65" s="81" t="s">
        <v>85</v>
      </c>
      <c r="J65" s="83" t="s">
        <v>666</v>
      </c>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row>
    <row r="66" spans="1:46" s="71" customFormat="1" ht="38.25">
      <c r="A66" s="78">
        <v>52</v>
      </c>
      <c r="B66" s="25"/>
      <c r="C66" s="112">
        <v>42307</v>
      </c>
      <c r="D66" s="68" t="s">
        <v>406</v>
      </c>
      <c r="E66" s="83" t="s">
        <v>56</v>
      </c>
      <c r="F66" s="63">
        <v>500000</v>
      </c>
      <c r="G66" s="17"/>
      <c r="H66" s="61" t="s">
        <v>555</v>
      </c>
      <c r="I66" s="81" t="s">
        <v>85</v>
      </c>
      <c r="J66" s="83" t="s">
        <v>667</v>
      </c>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row>
    <row r="67" spans="1:46" s="71" customFormat="1" ht="38.25">
      <c r="A67" s="78">
        <v>53</v>
      </c>
      <c r="B67" s="25"/>
      <c r="C67" s="112">
        <v>42307</v>
      </c>
      <c r="D67" s="68" t="s">
        <v>665</v>
      </c>
      <c r="E67" s="83" t="s">
        <v>119</v>
      </c>
      <c r="F67" s="63">
        <v>125000</v>
      </c>
      <c r="G67" s="17"/>
      <c r="H67" s="61" t="s">
        <v>554</v>
      </c>
      <c r="I67" s="81" t="s">
        <v>85</v>
      </c>
      <c r="J67" s="83" t="s">
        <v>668</v>
      </c>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row>
    <row r="68" spans="1:46" s="71" customFormat="1" ht="38.25">
      <c r="A68" s="78">
        <v>54</v>
      </c>
      <c r="B68" s="25"/>
      <c r="C68" s="112">
        <v>42307</v>
      </c>
      <c r="D68" s="68" t="s">
        <v>665</v>
      </c>
      <c r="E68" s="83" t="s">
        <v>119</v>
      </c>
      <c r="F68" s="63">
        <v>125000</v>
      </c>
      <c r="G68" s="17"/>
      <c r="H68" s="61" t="s">
        <v>555</v>
      </c>
      <c r="I68" s="81" t="s">
        <v>85</v>
      </c>
      <c r="J68" s="83" t="s">
        <v>668</v>
      </c>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row>
    <row r="69" spans="1:46" s="71" customFormat="1" ht="38.25">
      <c r="A69" s="66">
        <v>55</v>
      </c>
      <c r="B69" s="25"/>
      <c r="C69" s="69">
        <v>42310</v>
      </c>
      <c r="D69" s="58" t="s">
        <v>36</v>
      </c>
      <c r="E69" s="83" t="s">
        <v>407</v>
      </c>
      <c r="F69" s="17">
        <v>2716000</v>
      </c>
      <c r="G69" s="17"/>
      <c r="H69" s="61" t="s">
        <v>552</v>
      </c>
      <c r="I69" s="81" t="s">
        <v>85</v>
      </c>
      <c r="J69" s="65"/>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row>
    <row r="70" spans="1:46" s="71" customFormat="1" ht="38.25">
      <c r="A70" s="66">
        <v>56</v>
      </c>
      <c r="B70" s="25"/>
      <c r="C70" s="69">
        <v>42310</v>
      </c>
      <c r="D70" s="58" t="s">
        <v>677</v>
      </c>
      <c r="E70" s="58" t="s">
        <v>176</v>
      </c>
      <c r="F70" s="17">
        <v>2500000</v>
      </c>
      <c r="G70" s="17"/>
      <c r="H70" s="61" t="s">
        <v>554</v>
      </c>
      <c r="I70" s="81" t="s">
        <v>85</v>
      </c>
      <c r="J70" s="65"/>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row>
    <row r="71" spans="1:46" s="71" customFormat="1" ht="38.25">
      <c r="A71" s="66">
        <v>57</v>
      </c>
      <c r="B71" s="25"/>
      <c r="C71" s="69">
        <v>42310</v>
      </c>
      <c r="D71" s="58" t="s">
        <v>107</v>
      </c>
      <c r="E71" s="58" t="s">
        <v>673</v>
      </c>
      <c r="F71" s="17">
        <v>500000</v>
      </c>
      <c r="G71" s="17"/>
      <c r="H71" s="61" t="s">
        <v>554</v>
      </c>
      <c r="I71" s="81" t="s">
        <v>85</v>
      </c>
      <c r="J71" s="83" t="s">
        <v>666</v>
      </c>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row>
    <row r="72" spans="1:46" s="71" customFormat="1" ht="38.25">
      <c r="A72" s="66">
        <v>58</v>
      </c>
      <c r="B72" s="25"/>
      <c r="C72" s="69">
        <v>42310</v>
      </c>
      <c r="D72" s="83" t="s">
        <v>678</v>
      </c>
      <c r="E72" s="83" t="s">
        <v>340</v>
      </c>
      <c r="F72" s="63">
        <v>100000</v>
      </c>
      <c r="G72" s="17"/>
      <c r="H72" s="61" t="s">
        <v>554</v>
      </c>
      <c r="I72" s="81" t="s">
        <v>84</v>
      </c>
      <c r="J72" s="83" t="s">
        <v>679</v>
      </c>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row>
    <row r="73" spans="1:46" s="71" customFormat="1" ht="38.25">
      <c r="A73" s="66">
        <v>59</v>
      </c>
      <c r="B73" s="25"/>
      <c r="C73" s="69">
        <v>42310</v>
      </c>
      <c r="D73" s="83" t="s">
        <v>678</v>
      </c>
      <c r="E73" s="83" t="s">
        <v>340</v>
      </c>
      <c r="F73" s="63">
        <v>100000</v>
      </c>
      <c r="G73" s="17"/>
      <c r="H73" s="61" t="s">
        <v>555</v>
      </c>
      <c r="I73" s="81" t="s">
        <v>84</v>
      </c>
      <c r="J73" s="83" t="s">
        <v>679</v>
      </c>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row>
    <row r="74" spans="1:46" s="71" customFormat="1" ht="42.75" customHeight="1">
      <c r="A74" s="66">
        <v>60</v>
      </c>
      <c r="B74" s="25"/>
      <c r="C74" s="69">
        <v>42310</v>
      </c>
      <c r="D74" s="83" t="s">
        <v>367</v>
      </c>
      <c r="E74" s="83" t="s">
        <v>368</v>
      </c>
      <c r="F74" s="63">
        <v>500000</v>
      </c>
      <c r="G74" s="17"/>
      <c r="H74" s="61" t="s">
        <v>554</v>
      </c>
      <c r="I74" s="81" t="s">
        <v>85</v>
      </c>
      <c r="J74" s="83" t="s">
        <v>680</v>
      </c>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row>
    <row r="75" spans="1:46" s="71" customFormat="1" ht="38.25">
      <c r="A75" s="66">
        <v>61</v>
      </c>
      <c r="B75" s="25"/>
      <c r="C75" s="112">
        <v>42313</v>
      </c>
      <c r="D75" s="83" t="s">
        <v>491</v>
      </c>
      <c r="E75" s="83" t="s">
        <v>681</v>
      </c>
      <c r="F75" s="63">
        <v>200000</v>
      </c>
      <c r="G75" s="17"/>
      <c r="H75" s="61" t="s">
        <v>554</v>
      </c>
      <c r="I75" s="81" t="s">
        <v>85</v>
      </c>
      <c r="J75" s="83" t="s">
        <v>680</v>
      </c>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row>
    <row r="76" spans="1:46" s="71" customFormat="1" ht="57">
      <c r="A76" s="66">
        <v>62</v>
      </c>
      <c r="B76" s="25"/>
      <c r="C76" s="112">
        <v>42313</v>
      </c>
      <c r="D76" s="83" t="s">
        <v>682</v>
      </c>
      <c r="E76" s="83" t="s">
        <v>683</v>
      </c>
      <c r="F76" s="63">
        <v>250000</v>
      </c>
      <c r="G76" s="17"/>
      <c r="H76" s="61" t="s">
        <v>554</v>
      </c>
      <c r="I76" s="81" t="s">
        <v>84</v>
      </c>
      <c r="J76" s="83" t="s">
        <v>680</v>
      </c>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row>
    <row r="77" spans="1:46" s="71" customFormat="1" ht="57">
      <c r="A77" s="66">
        <v>63</v>
      </c>
      <c r="B77" s="25"/>
      <c r="C77" s="112">
        <v>42313</v>
      </c>
      <c r="D77" s="83" t="s">
        <v>682</v>
      </c>
      <c r="E77" s="83" t="s">
        <v>683</v>
      </c>
      <c r="F77" s="63">
        <v>500000</v>
      </c>
      <c r="G77" s="63"/>
      <c r="H77" s="61" t="s">
        <v>553</v>
      </c>
      <c r="I77" s="81" t="s">
        <v>84</v>
      </c>
      <c r="J77" s="68" t="s">
        <v>690</v>
      </c>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row>
    <row r="78" spans="1:46" s="71" customFormat="1" ht="38.25">
      <c r="A78" s="66">
        <v>64</v>
      </c>
      <c r="B78" s="25"/>
      <c r="C78" s="112">
        <v>42313</v>
      </c>
      <c r="D78" s="83" t="s">
        <v>684</v>
      </c>
      <c r="E78" s="83" t="s">
        <v>685</v>
      </c>
      <c r="F78" s="63">
        <v>250000</v>
      </c>
      <c r="G78" s="63"/>
      <c r="H78" s="61" t="s">
        <v>554</v>
      </c>
      <c r="I78" s="81" t="s">
        <v>84</v>
      </c>
      <c r="J78" s="83" t="s">
        <v>680</v>
      </c>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row>
    <row r="79" spans="1:46" s="71" customFormat="1" ht="38.25">
      <c r="A79" s="66">
        <v>65</v>
      </c>
      <c r="B79" s="25"/>
      <c r="C79" s="112">
        <v>42313</v>
      </c>
      <c r="D79" s="83" t="s">
        <v>684</v>
      </c>
      <c r="E79" s="83" t="s">
        <v>685</v>
      </c>
      <c r="F79" s="63">
        <v>500000</v>
      </c>
      <c r="G79" s="63"/>
      <c r="H79" s="61" t="s">
        <v>553</v>
      </c>
      <c r="I79" s="81" t="s">
        <v>84</v>
      </c>
      <c r="J79" s="68" t="s">
        <v>690</v>
      </c>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row>
    <row r="80" spans="1:46" s="71" customFormat="1" ht="38.25">
      <c r="A80" s="66">
        <v>66</v>
      </c>
      <c r="B80" s="25"/>
      <c r="C80" s="112">
        <v>42313</v>
      </c>
      <c r="D80" s="83" t="s">
        <v>686</v>
      </c>
      <c r="E80" s="83" t="s">
        <v>687</v>
      </c>
      <c r="F80" s="63">
        <v>250000</v>
      </c>
      <c r="G80" s="17"/>
      <c r="H80" s="61" t="s">
        <v>554</v>
      </c>
      <c r="I80" s="81" t="s">
        <v>84</v>
      </c>
      <c r="J80" s="83" t="s">
        <v>680</v>
      </c>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row>
    <row r="81" spans="1:46" s="71" customFormat="1" ht="38.25">
      <c r="A81" s="66">
        <v>67</v>
      </c>
      <c r="B81" s="25"/>
      <c r="C81" s="112">
        <v>42313</v>
      </c>
      <c r="D81" s="83" t="s">
        <v>686</v>
      </c>
      <c r="E81" s="83" t="s">
        <v>687</v>
      </c>
      <c r="F81" s="63">
        <v>500000</v>
      </c>
      <c r="G81" s="17"/>
      <c r="H81" s="61" t="s">
        <v>553</v>
      </c>
      <c r="I81" s="81" t="s">
        <v>84</v>
      </c>
      <c r="J81" s="68" t="s">
        <v>690</v>
      </c>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row>
    <row r="82" spans="1:46" s="71" customFormat="1" ht="38.25">
      <c r="A82" s="66">
        <v>68</v>
      </c>
      <c r="B82" s="25"/>
      <c r="C82" s="112">
        <v>42313</v>
      </c>
      <c r="D82" s="83" t="s">
        <v>688</v>
      </c>
      <c r="E82" s="83" t="s">
        <v>689</v>
      </c>
      <c r="F82" s="63">
        <v>1000000</v>
      </c>
      <c r="G82" s="17"/>
      <c r="H82" s="61" t="s">
        <v>554</v>
      </c>
      <c r="I82" s="81" t="s">
        <v>84</v>
      </c>
      <c r="J82" s="65"/>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row>
    <row r="83" spans="1:46" s="71" customFormat="1" ht="18.75">
      <c r="A83" s="66">
        <v>69</v>
      </c>
      <c r="B83" s="25"/>
      <c r="C83" s="112">
        <v>42313</v>
      </c>
      <c r="D83" s="83" t="s">
        <v>325</v>
      </c>
      <c r="E83" s="83" t="s">
        <v>580</v>
      </c>
      <c r="F83" s="63">
        <v>500000</v>
      </c>
      <c r="G83" s="17"/>
      <c r="H83" s="61" t="s">
        <v>555</v>
      </c>
      <c r="I83" s="81" t="s">
        <v>84</v>
      </c>
      <c r="J83" s="65"/>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row>
    <row r="84" spans="1:46" s="71" customFormat="1" ht="18.75">
      <c r="A84" s="66">
        <v>70</v>
      </c>
      <c r="B84" s="25"/>
      <c r="C84" s="112">
        <v>42315</v>
      </c>
      <c r="D84" s="83" t="s">
        <v>693</v>
      </c>
      <c r="E84" s="83" t="s">
        <v>694</v>
      </c>
      <c r="F84" s="63">
        <v>200000</v>
      </c>
      <c r="G84" s="17"/>
      <c r="H84" s="61" t="s">
        <v>553</v>
      </c>
      <c r="I84" s="81" t="s">
        <v>85</v>
      </c>
      <c r="J84" s="68" t="s">
        <v>690</v>
      </c>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row>
    <row r="85" spans="1:46" s="71" customFormat="1" ht="38.25">
      <c r="A85" s="66">
        <v>71</v>
      </c>
      <c r="B85" s="25"/>
      <c r="C85" s="112">
        <v>42315</v>
      </c>
      <c r="D85" s="83" t="s">
        <v>36</v>
      </c>
      <c r="E85" s="83" t="s">
        <v>407</v>
      </c>
      <c r="F85" s="63">
        <v>5000000</v>
      </c>
      <c r="G85" s="17"/>
      <c r="H85" s="61" t="s">
        <v>553</v>
      </c>
      <c r="I85" s="81" t="s">
        <v>85</v>
      </c>
      <c r="J85" s="68" t="s">
        <v>690</v>
      </c>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row>
    <row r="86" spans="1:46" s="71" customFormat="1" ht="18.75">
      <c r="A86" s="66">
        <v>72</v>
      </c>
      <c r="B86" s="25"/>
      <c r="C86" s="112">
        <v>42316</v>
      </c>
      <c r="D86" s="83" t="s">
        <v>695</v>
      </c>
      <c r="E86" s="83" t="s">
        <v>696</v>
      </c>
      <c r="F86" s="63">
        <v>2000000</v>
      </c>
      <c r="G86" s="17"/>
      <c r="H86" s="61" t="s">
        <v>553</v>
      </c>
      <c r="I86" s="81" t="s">
        <v>85</v>
      </c>
      <c r="J86" s="68" t="s">
        <v>690</v>
      </c>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row>
    <row r="87" spans="1:46" s="71" customFormat="1" ht="38.25">
      <c r="A87" s="66">
        <v>73</v>
      </c>
      <c r="B87" s="25"/>
      <c r="C87" s="112">
        <v>42316</v>
      </c>
      <c r="D87" s="83" t="s">
        <v>295</v>
      </c>
      <c r="E87" s="83" t="s">
        <v>697</v>
      </c>
      <c r="F87" s="63">
        <v>125000</v>
      </c>
      <c r="G87" s="17"/>
      <c r="H87" s="61" t="s">
        <v>554</v>
      </c>
      <c r="I87" s="81" t="s">
        <v>85</v>
      </c>
      <c r="J87" s="83" t="s">
        <v>706</v>
      </c>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row>
    <row r="88" spans="1:46" s="71" customFormat="1" ht="18.75">
      <c r="A88" s="66">
        <v>74</v>
      </c>
      <c r="B88" s="25"/>
      <c r="C88" s="112">
        <v>42317</v>
      </c>
      <c r="D88" s="83" t="s">
        <v>692</v>
      </c>
      <c r="E88" s="83" t="s">
        <v>604</v>
      </c>
      <c r="F88" s="63">
        <v>200000</v>
      </c>
      <c r="G88" s="17"/>
      <c r="H88" s="61" t="s">
        <v>553</v>
      </c>
      <c r="I88" s="81" t="s">
        <v>84</v>
      </c>
      <c r="J88" s="68" t="s">
        <v>690</v>
      </c>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row>
    <row r="89" spans="1:46" s="71" customFormat="1" ht="38.25">
      <c r="A89" s="66">
        <v>75</v>
      </c>
      <c r="B89" s="25"/>
      <c r="C89" s="112">
        <v>42316</v>
      </c>
      <c r="D89" s="83" t="s">
        <v>295</v>
      </c>
      <c r="E89" s="83" t="s">
        <v>697</v>
      </c>
      <c r="F89" s="63">
        <v>125000</v>
      </c>
      <c r="G89" s="17"/>
      <c r="H89" s="61" t="s">
        <v>555</v>
      </c>
      <c r="I89" s="81" t="s">
        <v>85</v>
      </c>
      <c r="J89" s="83" t="s">
        <v>706</v>
      </c>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row>
    <row r="90" spans="1:46" s="71" customFormat="1" ht="18.75">
      <c r="A90" s="66">
        <v>76</v>
      </c>
      <c r="B90" s="25"/>
      <c r="C90" s="112">
        <v>42317</v>
      </c>
      <c r="D90" s="83" t="s">
        <v>698</v>
      </c>
      <c r="E90" s="83" t="s">
        <v>699</v>
      </c>
      <c r="F90" s="63">
        <v>200000</v>
      </c>
      <c r="G90" s="17"/>
      <c r="H90" s="61" t="s">
        <v>553</v>
      </c>
      <c r="I90" s="81" t="s">
        <v>84</v>
      </c>
      <c r="J90" s="68" t="s">
        <v>708</v>
      </c>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row>
    <row r="91" spans="1:46" s="71" customFormat="1" ht="38.25">
      <c r="A91" s="66">
        <v>77</v>
      </c>
      <c r="B91" s="25"/>
      <c r="C91" s="112">
        <v>42317</v>
      </c>
      <c r="D91" s="83" t="s">
        <v>700</v>
      </c>
      <c r="E91" s="83" t="s">
        <v>701</v>
      </c>
      <c r="F91" s="63">
        <v>125000</v>
      </c>
      <c r="G91" s="17"/>
      <c r="H91" s="61" t="s">
        <v>554</v>
      </c>
      <c r="I91" s="81" t="s">
        <v>84</v>
      </c>
      <c r="J91" s="83" t="s">
        <v>706</v>
      </c>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row>
    <row r="92" spans="1:46" s="71" customFormat="1" ht="38.25">
      <c r="A92" s="66">
        <v>78</v>
      </c>
      <c r="B92" s="25"/>
      <c r="C92" s="112">
        <v>42317</v>
      </c>
      <c r="D92" s="83" t="s">
        <v>700</v>
      </c>
      <c r="E92" s="83" t="s">
        <v>701</v>
      </c>
      <c r="F92" s="63">
        <v>125000</v>
      </c>
      <c r="G92" s="17"/>
      <c r="H92" s="61" t="s">
        <v>555</v>
      </c>
      <c r="I92" s="81" t="s">
        <v>84</v>
      </c>
      <c r="J92" s="83" t="s">
        <v>706</v>
      </c>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row>
    <row r="93" spans="1:46" s="71" customFormat="1" ht="18.75">
      <c r="A93" s="66">
        <v>79</v>
      </c>
      <c r="B93" s="25"/>
      <c r="C93" s="112">
        <v>42317</v>
      </c>
      <c r="D93" s="83" t="s">
        <v>700</v>
      </c>
      <c r="E93" s="83" t="s">
        <v>701</v>
      </c>
      <c r="F93" s="63">
        <v>500000</v>
      </c>
      <c r="G93" s="17"/>
      <c r="H93" s="61" t="s">
        <v>553</v>
      </c>
      <c r="I93" s="81" t="s">
        <v>84</v>
      </c>
      <c r="J93" s="68" t="s">
        <v>708</v>
      </c>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row>
    <row r="94" spans="1:46" s="71" customFormat="1" ht="18.75">
      <c r="A94" s="66">
        <v>80</v>
      </c>
      <c r="B94" s="25"/>
      <c r="C94" s="112">
        <v>42317</v>
      </c>
      <c r="D94" s="83" t="s">
        <v>702</v>
      </c>
      <c r="E94" s="83"/>
      <c r="F94" s="63">
        <v>200000</v>
      </c>
      <c r="G94" s="17"/>
      <c r="H94" s="61" t="s">
        <v>553</v>
      </c>
      <c r="I94" s="81" t="s">
        <v>84</v>
      </c>
      <c r="J94" s="68" t="s">
        <v>690</v>
      </c>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row>
    <row r="95" spans="1:46" s="71" customFormat="1" ht="18.75">
      <c r="A95" s="66">
        <v>81</v>
      </c>
      <c r="B95" s="25"/>
      <c r="C95" s="112">
        <v>42317</v>
      </c>
      <c r="D95" s="83" t="s">
        <v>703</v>
      </c>
      <c r="E95" s="83"/>
      <c r="F95" s="63">
        <v>5000000</v>
      </c>
      <c r="G95" s="17"/>
      <c r="H95" s="61" t="s">
        <v>553</v>
      </c>
      <c r="I95" s="81" t="s">
        <v>84</v>
      </c>
      <c r="J95" s="68" t="s">
        <v>690</v>
      </c>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row>
    <row r="96" spans="1:46" s="71" customFormat="1" ht="18.75">
      <c r="A96" s="66">
        <v>82</v>
      </c>
      <c r="B96" s="25"/>
      <c r="C96" s="112">
        <v>42317</v>
      </c>
      <c r="D96" s="83" t="s">
        <v>454</v>
      </c>
      <c r="E96" s="83"/>
      <c r="F96" s="63">
        <v>200000</v>
      </c>
      <c r="G96" s="17"/>
      <c r="H96" s="61" t="s">
        <v>553</v>
      </c>
      <c r="I96" s="81" t="s">
        <v>84</v>
      </c>
      <c r="J96" s="68" t="s">
        <v>690</v>
      </c>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row>
    <row r="97" spans="1:46" s="71" customFormat="1" ht="38.25">
      <c r="A97" s="66">
        <v>83</v>
      </c>
      <c r="B97" s="25"/>
      <c r="C97" s="112">
        <v>42317</v>
      </c>
      <c r="D97" s="83" t="s">
        <v>36</v>
      </c>
      <c r="E97" s="83" t="s">
        <v>407</v>
      </c>
      <c r="F97" s="63">
        <v>2554000</v>
      </c>
      <c r="G97" s="17"/>
      <c r="H97" s="61" t="s">
        <v>22</v>
      </c>
      <c r="I97" s="81" t="s">
        <v>85</v>
      </c>
      <c r="J97" s="83" t="s">
        <v>707</v>
      </c>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row>
    <row r="98" spans="1:46" s="71" customFormat="1" ht="18.75">
      <c r="A98" s="66">
        <v>84</v>
      </c>
      <c r="B98" s="25"/>
      <c r="C98" s="112">
        <v>42318</v>
      </c>
      <c r="D98" s="83" t="s">
        <v>704</v>
      </c>
      <c r="E98" s="83" t="s">
        <v>705</v>
      </c>
      <c r="F98" s="63">
        <v>200000</v>
      </c>
      <c r="G98" s="17"/>
      <c r="H98" s="61" t="s">
        <v>553</v>
      </c>
      <c r="I98" s="81" t="s">
        <v>84</v>
      </c>
      <c r="J98" s="68" t="s">
        <v>690</v>
      </c>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row>
    <row r="99" spans="1:46" s="71" customFormat="1" ht="38.25">
      <c r="A99" s="66">
        <v>85</v>
      </c>
      <c r="B99" s="25"/>
      <c r="C99" s="112">
        <v>42319</v>
      </c>
      <c r="D99" s="83" t="s">
        <v>533</v>
      </c>
      <c r="E99" s="61" t="s">
        <v>334</v>
      </c>
      <c r="F99" s="63">
        <v>3000000</v>
      </c>
      <c r="G99" s="17"/>
      <c r="H99" s="61" t="s">
        <v>554</v>
      </c>
      <c r="I99" s="81" t="s">
        <v>84</v>
      </c>
      <c r="J99" s="83" t="s">
        <v>711</v>
      </c>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row>
    <row r="100" spans="1:46" s="71" customFormat="1" ht="38.25">
      <c r="A100" s="66">
        <v>86</v>
      </c>
      <c r="B100" s="25"/>
      <c r="C100" s="112">
        <v>42319</v>
      </c>
      <c r="D100" s="83" t="s">
        <v>533</v>
      </c>
      <c r="E100" s="61" t="s">
        <v>334</v>
      </c>
      <c r="F100" s="63">
        <v>5000000</v>
      </c>
      <c r="G100" s="17"/>
      <c r="H100" s="61" t="s">
        <v>553</v>
      </c>
      <c r="I100" s="81" t="s">
        <v>84</v>
      </c>
      <c r="J100" s="68" t="s">
        <v>690</v>
      </c>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row>
    <row r="101" spans="1:46" s="71" customFormat="1" ht="38.25">
      <c r="A101" s="66">
        <v>87</v>
      </c>
      <c r="B101" s="25"/>
      <c r="C101" s="112">
        <v>42319</v>
      </c>
      <c r="D101" s="83" t="s">
        <v>370</v>
      </c>
      <c r="E101" s="83"/>
      <c r="F101" s="63">
        <v>500000</v>
      </c>
      <c r="G101" s="17"/>
      <c r="H101" s="61" t="s">
        <v>553</v>
      </c>
      <c r="I101" s="81" t="s">
        <v>84</v>
      </c>
      <c r="J101" s="68" t="s">
        <v>690</v>
      </c>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row>
    <row r="102" spans="1:46" s="71" customFormat="1" ht="38.25">
      <c r="A102" s="66">
        <v>88</v>
      </c>
      <c r="B102" s="25"/>
      <c r="C102" s="112">
        <v>42319</v>
      </c>
      <c r="D102" s="83" t="s">
        <v>710</v>
      </c>
      <c r="E102" s="83" t="s">
        <v>661</v>
      </c>
      <c r="F102" s="63">
        <v>1000000</v>
      </c>
      <c r="G102" s="17"/>
      <c r="H102" s="61" t="s">
        <v>553</v>
      </c>
      <c r="I102" s="81" t="s">
        <v>85</v>
      </c>
      <c r="J102" s="68" t="s">
        <v>690</v>
      </c>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row>
    <row r="103" spans="1:46" s="71" customFormat="1" ht="38.25">
      <c r="A103" s="66">
        <v>89</v>
      </c>
      <c r="B103" s="25"/>
      <c r="C103" s="112">
        <v>42324</v>
      </c>
      <c r="D103" s="83" t="s">
        <v>491</v>
      </c>
      <c r="E103" s="83" t="s">
        <v>681</v>
      </c>
      <c r="F103" s="63">
        <v>200000</v>
      </c>
      <c r="G103" s="17"/>
      <c r="H103" s="61" t="s">
        <v>553</v>
      </c>
      <c r="I103" s="81" t="s">
        <v>85</v>
      </c>
      <c r="J103" s="68" t="s">
        <v>690</v>
      </c>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row>
    <row r="104" spans="1:46" s="71" customFormat="1" ht="18.75">
      <c r="A104" s="66">
        <v>90</v>
      </c>
      <c r="B104" s="25"/>
      <c r="C104" s="112">
        <v>42324</v>
      </c>
      <c r="D104" s="83" t="s">
        <v>714</v>
      </c>
      <c r="E104" s="83" t="s">
        <v>560</v>
      </c>
      <c r="F104" s="63">
        <v>200000</v>
      </c>
      <c r="G104" s="17"/>
      <c r="H104" s="61" t="s">
        <v>554</v>
      </c>
      <c r="I104" s="81" t="s">
        <v>85</v>
      </c>
      <c r="J104" s="83" t="s">
        <v>721</v>
      </c>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row>
    <row r="105" spans="1:46" s="71" customFormat="1" ht="18.75">
      <c r="A105" s="66">
        <v>91</v>
      </c>
      <c r="B105" s="25"/>
      <c r="C105" s="112">
        <v>42324</v>
      </c>
      <c r="D105" s="83" t="s">
        <v>561</v>
      </c>
      <c r="E105" s="83" t="s">
        <v>562</v>
      </c>
      <c r="F105" s="63">
        <v>200000</v>
      </c>
      <c r="G105" s="17"/>
      <c r="H105" s="61" t="s">
        <v>554</v>
      </c>
      <c r="I105" s="81" t="s">
        <v>85</v>
      </c>
      <c r="J105" s="83" t="s">
        <v>721</v>
      </c>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row>
    <row r="106" spans="1:46" s="71" customFormat="1" ht="38.25">
      <c r="A106" s="66">
        <v>92</v>
      </c>
      <c r="B106" s="25"/>
      <c r="C106" s="112">
        <v>42324</v>
      </c>
      <c r="D106" s="83" t="s">
        <v>715</v>
      </c>
      <c r="E106" s="83" t="s">
        <v>474</v>
      </c>
      <c r="F106" s="63">
        <v>125000</v>
      </c>
      <c r="G106" s="17"/>
      <c r="H106" s="61" t="s">
        <v>554</v>
      </c>
      <c r="I106" s="81" t="s">
        <v>85</v>
      </c>
      <c r="J106" s="83" t="s">
        <v>722</v>
      </c>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row>
    <row r="107" spans="1:46" s="71" customFormat="1" ht="38.25">
      <c r="A107" s="66">
        <v>93</v>
      </c>
      <c r="B107" s="25"/>
      <c r="C107" s="112">
        <v>42324</v>
      </c>
      <c r="D107" s="83" t="s">
        <v>715</v>
      </c>
      <c r="E107" s="83" t="s">
        <v>474</v>
      </c>
      <c r="F107" s="63">
        <v>125000</v>
      </c>
      <c r="G107" s="17"/>
      <c r="H107" s="61" t="s">
        <v>555</v>
      </c>
      <c r="I107" s="81" t="s">
        <v>85</v>
      </c>
      <c r="J107" s="83" t="s">
        <v>722</v>
      </c>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row>
    <row r="108" spans="1:46" s="71" customFormat="1" ht="18.75">
      <c r="A108" s="66">
        <v>94</v>
      </c>
      <c r="B108" s="25"/>
      <c r="C108" s="112">
        <v>42324</v>
      </c>
      <c r="D108" s="83" t="s">
        <v>473</v>
      </c>
      <c r="E108" s="83" t="s">
        <v>474</v>
      </c>
      <c r="F108" s="63">
        <v>500000</v>
      </c>
      <c r="G108" s="17"/>
      <c r="H108" s="61" t="s">
        <v>553</v>
      </c>
      <c r="I108" s="81" t="s">
        <v>85</v>
      </c>
      <c r="J108" s="68" t="s">
        <v>708</v>
      </c>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row>
    <row r="109" spans="1:46" s="71" customFormat="1" ht="18.75">
      <c r="A109" s="66">
        <v>95</v>
      </c>
      <c r="B109" s="25"/>
      <c r="C109" s="112">
        <v>42324</v>
      </c>
      <c r="D109" s="83" t="s">
        <v>716</v>
      </c>
      <c r="E109" s="83" t="s">
        <v>717</v>
      </c>
      <c r="F109" s="63">
        <v>500000</v>
      </c>
      <c r="G109" s="17"/>
      <c r="H109" s="61" t="s">
        <v>553</v>
      </c>
      <c r="I109" s="81" t="s">
        <v>85</v>
      </c>
      <c r="J109" s="68" t="s">
        <v>708</v>
      </c>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row>
    <row r="110" spans="1:46" s="71" customFormat="1" ht="38.25">
      <c r="A110" s="66">
        <v>96</v>
      </c>
      <c r="B110" s="25"/>
      <c r="C110" s="112">
        <v>42324</v>
      </c>
      <c r="D110" s="83" t="s">
        <v>440</v>
      </c>
      <c r="E110" s="83" t="s">
        <v>718</v>
      </c>
      <c r="F110" s="63">
        <v>200000</v>
      </c>
      <c r="G110" s="17"/>
      <c r="H110" s="61" t="s">
        <v>553</v>
      </c>
      <c r="I110" s="81" t="s">
        <v>85</v>
      </c>
      <c r="J110" s="68" t="s">
        <v>708</v>
      </c>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row>
    <row r="111" spans="1:46" s="71" customFormat="1" ht="38.25">
      <c r="A111" s="66">
        <v>97</v>
      </c>
      <c r="B111" s="25"/>
      <c r="C111" s="112">
        <v>42324</v>
      </c>
      <c r="D111" s="83" t="s">
        <v>75</v>
      </c>
      <c r="E111" s="83" t="s">
        <v>407</v>
      </c>
      <c r="F111" s="63">
        <v>500000</v>
      </c>
      <c r="G111" s="17"/>
      <c r="H111" s="61" t="s">
        <v>553</v>
      </c>
      <c r="I111" s="81" t="s">
        <v>85</v>
      </c>
      <c r="J111" s="68" t="s">
        <v>708</v>
      </c>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row>
    <row r="112" spans="1:46" s="71" customFormat="1" ht="38.25">
      <c r="A112" s="66">
        <v>98</v>
      </c>
      <c r="B112" s="25"/>
      <c r="C112" s="112">
        <v>42324</v>
      </c>
      <c r="D112" s="83" t="s">
        <v>74</v>
      </c>
      <c r="E112" s="83" t="s">
        <v>407</v>
      </c>
      <c r="F112" s="63">
        <v>500000</v>
      </c>
      <c r="G112" s="17"/>
      <c r="H112" s="61" t="s">
        <v>553</v>
      </c>
      <c r="I112" s="81" t="s">
        <v>85</v>
      </c>
      <c r="J112" s="68" t="s">
        <v>708</v>
      </c>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row>
    <row r="113" spans="1:46" s="71" customFormat="1" ht="38.25">
      <c r="A113" s="66">
        <v>99</v>
      </c>
      <c r="B113" s="25"/>
      <c r="C113" s="112">
        <v>42324</v>
      </c>
      <c r="D113" s="83" t="s">
        <v>384</v>
      </c>
      <c r="E113" s="83" t="s">
        <v>551</v>
      </c>
      <c r="F113" s="63">
        <v>1000000</v>
      </c>
      <c r="G113" s="17"/>
      <c r="H113" s="61" t="s">
        <v>553</v>
      </c>
      <c r="I113" s="81" t="s">
        <v>84</v>
      </c>
      <c r="J113" s="68" t="s">
        <v>690</v>
      </c>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row>
    <row r="114" spans="1:46" s="71" customFormat="1" ht="57">
      <c r="A114" s="66">
        <v>100</v>
      </c>
      <c r="B114" s="25"/>
      <c r="C114" s="112">
        <v>42324</v>
      </c>
      <c r="D114" s="83" t="s">
        <v>719</v>
      </c>
      <c r="E114" s="83" t="s">
        <v>720</v>
      </c>
      <c r="F114" s="63">
        <v>1000000</v>
      </c>
      <c r="G114" s="17"/>
      <c r="H114" s="61" t="s">
        <v>553</v>
      </c>
      <c r="I114" s="81" t="s">
        <v>84</v>
      </c>
      <c r="J114" s="68" t="s">
        <v>690</v>
      </c>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row>
    <row r="115" spans="1:46" s="71" customFormat="1" ht="18.75">
      <c r="A115" s="66">
        <v>101</v>
      </c>
      <c r="B115" s="25"/>
      <c r="C115" s="112">
        <v>42325</v>
      </c>
      <c r="D115" s="83" t="s">
        <v>290</v>
      </c>
      <c r="E115" s="83" t="s">
        <v>758</v>
      </c>
      <c r="F115" s="63">
        <v>1000000</v>
      </c>
      <c r="G115" s="17"/>
      <c r="H115" s="61" t="s">
        <v>554</v>
      </c>
      <c r="I115" s="81" t="s">
        <v>84</v>
      </c>
      <c r="J115" s="83" t="s">
        <v>721</v>
      </c>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row>
    <row r="116" spans="1:46" s="71" customFormat="1" ht="57">
      <c r="A116" s="66">
        <v>102</v>
      </c>
      <c r="B116" s="25"/>
      <c r="C116" s="112">
        <v>42326</v>
      </c>
      <c r="D116" s="83" t="s">
        <v>432</v>
      </c>
      <c r="E116" s="83" t="s">
        <v>726</v>
      </c>
      <c r="F116" s="63">
        <v>420000</v>
      </c>
      <c r="G116" s="17"/>
      <c r="H116" s="61" t="s">
        <v>555</v>
      </c>
      <c r="I116" s="81" t="s">
        <v>84</v>
      </c>
      <c r="J116" s="83" t="s">
        <v>736</v>
      </c>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row>
    <row r="117" spans="1:46" s="71" customFormat="1" ht="57">
      <c r="A117" s="66">
        <v>103</v>
      </c>
      <c r="B117" s="25"/>
      <c r="C117" s="112">
        <v>42326</v>
      </c>
      <c r="D117" s="83" t="s">
        <v>145</v>
      </c>
      <c r="E117" s="61" t="s">
        <v>413</v>
      </c>
      <c r="F117" s="63">
        <v>150000</v>
      </c>
      <c r="G117" s="17"/>
      <c r="H117" s="61" t="s">
        <v>554</v>
      </c>
      <c r="I117" s="81" t="s">
        <v>84</v>
      </c>
      <c r="J117" s="83" t="s">
        <v>666</v>
      </c>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row>
    <row r="118" spans="1:46" s="71" customFormat="1" ht="57">
      <c r="A118" s="66">
        <v>104</v>
      </c>
      <c r="B118" s="25"/>
      <c r="C118" s="112">
        <v>42326</v>
      </c>
      <c r="D118" s="83" t="s">
        <v>145</v>
      </c>
      <c r="E118" s="61" t="s">
        <v>413</v>
      </c>
      <c r="F118" s="63">
        <v>100000</v>
      </c>
      <c r="G118" s="17"/>
      <c r="H118" s="61" t="s">
        <v>555</v>
      </c>
      <c r="I118" s="81" t="s">
        <v>84</v>
      </c>
      <c r="J118" s="83" t="s">
        <v>667</v>
      </c>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row>
    <row r="119" spans="1:46" s="71" customFormat="1" ht="18.75">
      <c r="A119" s="66">
        <v>105</v>
      </c>
      <c r="B119" s="25"/>
      <c r="C119" s="112">
        <v>42327</v>
      </c>
      <c r="D119" s="83" t="s">
        <v>727</v>
      </c>
      <c r="E119" s="83" t="s">
        <v>728</v>
      </c>
      <c r="F119" s="63">
        <v>300000</v>
      </c>
      <c r="G119" s="17"/>
      <c r="H119" s="61" t="s">
        <v>554</v>
      </c>
      <c r="I119" s="81" t="s">
        <v>85</v>
      </c>
      <c r="J119" s="83" t="s">
        <v>666</v>
      </c>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row>
    <row r="120" spans="1:46" s="71" customFormat="1" ht="18.75">
      <c r="A120" s="66">
        <v>106</v>
      </c>
      <c r="B120" s="25"/>
      <c r="C120" s="112">
        <v>42327</v>
      </c>
      <c r="D120" s="83" t="s">
        <v>727</v>
      </c>
      <c r="E120" s="83" t="s">
        <v>728</v>
      </c>
      <c r="F120" s="63">
        <v>200000</v>
      </c>
      <c r="G120" s="17"/>
      <c r="H120" s="61" t="s">
        <v>555</v>
      </c>
      <c r="I120" s="81" t="s">
        <v>85</v>
      </c>
      <c r="J120" s="83" t="s">
        <v>667</v>
      </c>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row>
    <row r="121" spans="1:46" s="71" customFormat="1" ht="18.75">
      <c r="A121" s="66">
        <v>107</v>
      </c>
      <c r="B121" s="25"/>
      <c r="C121" s="112">
        <v>42327</v>
      </c>
      <c r="D121" s="83" t="s">
        <v>729</v>
      </c>
      <c r="E121" s="83" t="s">
        <v>728</v>
      </c>
      <c r="F121" s="63">
        <v>300000</v>
      </c>
      <c r="G121" s="17"/>
      <c r="H121" s="61" t="s">
        <v>554</v>
      </c>
      <c r="I121" s="81" t="s">
        <v>85</v>
      </c>
      <c r="J121" s="83" t="s">
        <v>666</v>
      </c>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row>
    <row r="122" spans="1:46" s="71" customFormat="1" ht="18.75">
      <c r="A122" s="66">
        <v>108</v>
      </c>
      <c r="B122" s="25"/>
      <c r="C122" s="112">
        <v>42327</v>
      </c>
      <c r="D122" s="83" t="s">
        <v>729</v>
      </c>
      <c r="E122" s="83" t="s">
        <v>728</v>
      </c>
      <c r="F122" s="63">
        <v>200000</v>
      </c>
      <c r="G122" s="17"/>
      <c r="H122" s="61" t="s">
        <v>555</v>
      </c>
      <c r="I122" s="81" t="s">
        <v>85</v>
      </c>
      <c r="J122" s="83" t="s">
        <v>667</v>
      </c>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row>
    <row r="123" spans="1:46" s="71" customFormat="1" ht="18.75">
      <c r="A123" s="66">
        <v>109</v>
      </c>
      <c r="B123" s="25"/>
      <c r="C123" s="112">
        <v>42327</v>
      </c>
      <c r="D123" s="83" t="s">
        <v>730</v>
      </c>
      <c r="E123" s="83" t="s">
        <v>728</v>
      </c>
      <c r="F123" s="63">
        <v>300000</v>
      </c>
      <c r="G123" s="17"/>
      <c r="H123" s="61" t="s">
        <v>554</v>
      </c>
      <c r="I123" s="81" t="s">
        <v>85</v>
      </c>
      <c r="J123" s="83" t="s">
        <v>666</v>
      </c>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row>
    <row r="124" spans="1:46" s="71" customFormat="1" ht="18.75">
      <c r="A124" s="66">
        <v>110</v>
      </c>
      <c r="B124" s="25"/>
      <c r="C124" s="112">
        <v>42327</v>
      </c>
      <c r="D124" s="83" t="s">
        <v>730</v>
      </c>
      <c r="E124" s="83" t="s">
        <v>728</v>
      </c>
      <c r="F124" s="63">
        <v>200000</v>
      </c>
      <c r="G124" s="17"/>
      <c r="H124" s="61" t="s">
        <v>555</v>
      </c>
      <c r="I124" s="81" t="s">
        <v>85</v>
      </c>
      <c r="J124" s="83" t="s">
        <v>667</v>
      </c>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row>
    <row r="125" spans="1:46" s="71" customFormat="1" ht="38.25">
      <c r="A125" s="66">
        <v>111</v>
      </c>
      <c r="B125" s="25"/>
      <c r="C125" s="112">
        <v>42327</v>
      </c>
      <c r="D125" s="83" t="s">
        <v>741</v>
      </c>
      <c r="E125" s="83" t="s">
        <v>731</v>
      </c>
      <c r="F125" s="63">
        <v>300000</v>
      </c>
      <c r="G125" s="17"/>
      <c r="H125" s="61" t="s">
        <v>554</v>
      </c>
      <c r="I125" s="81" t="s">
        <v>85</v>
      </c>
      <c r="J125" s="83" t="s">
        <v>666</v>
      </c>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row>
    <row r="126" spans="1:46" s="71" customFormat="1" ht="38.25">
      <c r="A126" s="66">
        <v>112</v>
      </c>
      <c r="B126" s="25"/>
      <c r="C126" s="112">
        <v>42327</v>
      </c>
      <c r="D126" s="83" t="s">
        <v>741</v>
      </c>
      <c r="E126" s="83" t="s">
        <v>731</v>
      </c>
      <c r="F126" s="63">
        <v>200000</v>
      </c>
      <c r="G126" s="17"/>
      <c r="H126" s="61" t="s">
        <v>555</v>
      </c>
      <c r="I126" s="81" t="s">
        <v>85</v>
      </c>
      <c r="J126" s="83" t="s">
        <v>667</v>
      </c>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row>
    <row r="127" spans="1:46" s="71" customFormat="1" ht="38.25">
      <c r="A127" s="66">
        <v>113</v>
      </c>
      <c r="B127" s="25"/>
      <c r="C127" s="112">
        <v>42327</v>
      </c>
      <c r="D127" s="83" t="s">
        <v>732</v>
      </c>
      <c r="E127" s="83" t="s">
        <v>733</v>
      </c>
      <c r="F127" s="63">
        <v>300000</v>
      </c>
      <c r="G127" s="17"/>
      <c r="H127" s="61" t="s">
        <v>554</v>
      </c>
      <c r="I127" s="81" t="s">
        <v>85</v>
      </c>
      <c r="J127" s="83" t="s">
        <v>721</v>
      </c>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row>
    <row r="128" spans="1:46" s="71" customFormat="1" ht="38.25">
      <c r="A128" s="66">
        <v>114</v>
      </c>
      <c r="B128" s="25"/>
      <c r="C128" s="112">
        <v>42327</v>
      </c>
      <c r="D128" s="83" t="s">
        <v>732</v>
      </c>
      <c r="E128" s="83" t="s">
        <v>733</v>
      </c>
      <c r="F128" s="63">
        <v>200000</v>
      </c>
      <c r="G128" s="17"/>
      <c r="H128" s="61" t="s">
        <v>555</v>
      </c>
      <c r="I128" s="81" t="s">
        <v>85</v>
      </c>
      <c r="J128" s="83" t="s">
        <v>736</v>
      </c>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row>
    <row r="129" spans="1:46" s="71" customFormat="1" ht="38.25">
      <c r="A129" s="66">
        <v>115</v>
      </c>
      <c r="B129" s="25"/>
      <c r="C129" s="112">
        <v>42327</v>
      </c>
      <c r="D129" s="83" t="s">
        <v>734</v>
      </c>
      <c r="E129" s="83" t="s">
        <v>735</v>
      </c>
      <c r="F129" s="63">
        <v>300000</v>
      </c>
      <c r="G129" s="17"/>
      <c r="H129" s="61" t="s">
        <v>554</v>
      </c>
      <c r="I129" s="81" t="s">
        <v>85</v>
      </c>
      <c r="J129" s="83" t="s">
        <v>721</v>
      </c>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row>
    <row r="130" spans="1:46" s="71" customFormat="1" ht="38.25">
      <c r="A130" s="66">
        <v>116</v>
      </c>
      <c r="B130" s="25"/>
      <c r="C130" s="112">
        <v>42327</v>
      </c>
      <c r="D130" s="83" t="s">
        <v>734</v>
      </c>
      <c r="E130" s="83" t="s">
        <v>735</v>
      </c>
      <c r="F130" s="63">
        <v>200000</v>
      </c>
      <c r="G130" s="17"/>
      <c r="H130" s="61" t="s">
        <v>555</v>
      </c>
      <c r="I130" s="81" t="s">
        <v>85</v>
      </c>
      <c r="J130" s="83" t="s">
        <v>736</v>
      </c>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row>
    <row r="131" spans="1:46" s="71" customFormat="1" ht="57">
      <c r="A131" s="66">
        <v>117</v>
      </c>
      <c r="B131" s="25"/>
      <c r="C131" s="112">
        <v>42332</v>
      </c>
      <c r="D131" s="83" t="s">
        <v>578</v>
      </c>
      <c r="E131" s="83" t="s">
        <v>579</v>
      </c>
      <c r="F131" s="63">
        <v>300000</v>
      </c>
      <c r="G131" s="17"/>
      <c r="H131" s="61" t="s">
        <v>554</v>
      </c>
      <c r="I131" s="81" t="s">
        <v>84</v>
      </c>
      <c r="J131" s="83" t="s">
        <v>721</v>
      </c>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row>
    <row r="132" spans="1:46" s="71" customFormat="1" ht="57">
      <c r="A132" s="66">
        <v>118</v>
      </c>
      <c r="B132" s="25"/>
      <c r="C132" s="112">
        <v>42332</v>
      </c>
      <c r="D132" s="83" t="s">
        <v>786</v>
      </c>
      <c r="E132" s="83" t="s">
        <v>787</v>
      </c>
      <c r="F132" s="63">
        <v>2000000</v>
      </c>
      <c r="G132" s="17"/>
      <c r="H132" s="61" t="s">
        <v>553</v>
      </c>
      <c r="I132" s="81" t="s">
        <v>85</v>
      </c>
      <c r="J132" s="68" t="s">
        <v>740</v>
      </c>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row>
    <row r="133" spans="1:46" s="71" customFormat="1" ht="38.25">
      <c r="A133" s="66">
        <v>119</v>
      </c>
      <c r="B133" s="25"/>
      <c r="C133" s="69">
        <v>42333</v>
      </c>
      <c r="D133" s="61" t="s">
        <v>833</v>
      </c>
      <c r="E133" s="58"/>
      <c r="F133" s="17">
        <v>36334</v>
      </c>
      <c r="G133" s="17"/>
      <c r="H133" s="61" t="s">
        <v>817</v>
      </c>
      <c r="I133" s="81" t="s">
        <v>84</v>
      </c>
      <c r="J133" s="8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row>
    <row r="134" spans="1:46" s="71" customFormat="1" ht="24" customHeight="1">
      <c r="A134" s="66">
        <v>120</v>
      </c>
      <c r="B134" s="25"/>
      <c r="C134" s="112">
        <v>42333</v>
      </c>
      <c r="D134" s="58" t="s">
        <v>634</v>
      </c>
      <c r="E134" s="58" t="s">
        <v>635</v>
      </c>
      <c r="F134" s="63">
        <v>500000</v>
      </c>
      <c r="G134" s="17"/>
      <c r="H134" s="61" t="s">
        <v>553</v>
      </c>
      <c r="I134" s="81" t="s">
        <v>85</v>
      </c>
      <c r="J134" s="83" t="s">
        <v>746</v>
      </c>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row>
    <row r="135" spans="1:46" s="71" customFormat="1" ht="24" customHeight="1">
      <c r="A135" s="66">
        <v>121</v>
      </c>
      <c r="B135" s="25"/>
      <c r="C135" s="112">
        <v>42333</v>
      </c>
      <c r="D135" s="58" t="s">
        <v>634</v>
      </c>
      <c r="E135" s="58" t="s">
        <v>635</v>
      </c>
      <c r="F135" s="63">
        <v>500000</v>
      </c>
      <c r="G135" s="17"/>
      <c r="H135" s="61" t="s">
        <v>553</v>
      </c>
      <c r="I135" s="81" t="s">
        <v>85</v>
      </c>
      <c r="J135" s="83" t="s">
        <v>745</v>
      </c>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row>
    <row r="136" spans="1:46" s="71" customFormat="1" ht="38.25">
      <c r="A136" s="66">
        <v>122</v>
      </c>
      <c r="B136" s="25"/>
      <c r="C136" s="112">
        <v>42334</v>
      </c>
      <c r="D136" s="58" t="s">
        <v>387</v>
      </c>
      <c r="E136" s="58" t="s">
        <v>388</v>
      </c>
      <c r="F136" s="63">
        <v>100000</v>
      </c>
      <c r="G136" s="17"/>
      <c r="H136" s="61" t="s">
        <v>554</v>
      </c>
      <c r="I136" s="81" t="s">
        <v>85</v>
      </c>
      <c r="J136" s="83" t="s">
        <v>666</v>
      </c>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row>
    <row r="137" spans="1:46" s="71" customFormat="1" ht="38.25">
      <c r="A137" s="66">
        <v>123</v>
      </c>
      <c r="B137" s="25"/>
      <c r="C137" s="112">
        <v>42335</v>
      </c>
      <c r="D137" s="83" t="s">
        <v>60</v>
      </c>
      <c r="E137" s="83" t="s">
        <v>742</v>
      </c>
      <c r="F137" s="63">
        <v>40000000</v>
      </c>
      <c r="G137" s="17"/>
      <c r="H137" s="61" t="s">
        <v>553</v>
      </c>
      <c r="I137" s="81" t="s">
        <v>85</v>
      </c>
      <c r="J137" s="83" t="s">
        <v>708</v>
      </c>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row>
    <row r="138" spans="1:46" s="71" customFormat="1" ht="18.75">
      <c r="A138" s="66">
        <v>124</v>
      </c>
      <c r="B138" s="25"/>
      <c r="C138" s="112">
        <v>42335</v>
      </c>
      <c r="D138" s="58" t="s">
        <v>52</v>
      </c>
      <c r="E138" s="58" t="s">
        <v>53</v>
      </c>
      <c r="F138" s="63">
        <v>3000000</v>
      </c>
      <c r="G138" s="17"/>
      <c r="H138" s="61" t="s">
        <v>554</v>
      </c>
      <c r="I138" s="81" t="s">
        <v>84</v>
      </c>
      <c r="J138" s="83" t="s">
        <v>666</v>
      </c>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row>
    <row r="139" spans="1:46" s="71" customFormat="1" ht="18.75">
      <c r="A139" s="66">
        <v>125</v>
      </c>
      <c r="B139" s="25"/>
      <c r="C139" s="112">
        <v>42335</v>
      </c>
      <c r="D139" s="58" t="s">
        <v>52</v>
      </c>
      <c r="E139" s="58" t="s">
        <v>53</v>
      </c>
      <c r="F139" s="63">
        <v>3000000</v>
      </c>
      <c r="G139" s="17"/>
      <c r="H139" s="61" t="s">
        <v>553</v>
      </c>
      <c r="I139" s="81" t="s">
        <v>84</v>
      </c>
      <c r="J139" s="83" t="s">
        <v>690</v>
      </c>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row>
    <row r="140" spans="1:46" s="71" customFormat="1" ht="18.75">
      <c r="A140" s="66">
        <v>126</v>
      </c>
      <c r="B140" s="25"/>
      <c r="C140" s="112">
        <v>42335</v>
      </c>
      <c r="D140" s="61" t="s">
        <v>362</v>
      </c>
      <c r="E140" s="68" t="s">
        <v>213</v>
      </c>
      <c r="F140" s="63">
        <v>500000</v>
      </c>
      <c r="G140" s="17"/>
      <c r="H140" s="61" t="s">
        <v>553</v>
      </c>
      <c r="I140" s="81" t="s">
        <v>85</v>
      </c>
      <c r="J140" s="83" t="s">
        <v>690</v>
      </c>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row>
    <row r="141" spans="1:46" s="71" customFormat="1" ht="18.75">
      <c r="A141" s="66">
        <v>127</v>
      </c>
      <c r="B141" s="25"/>
      <c r="C141" s="112">
        <v>42336</v>
      </c>
      <c r="D141" s="58" t="s">
        <v>468</v>
      </c>
      <c r="E141" s="58" t="s">
        <v>469</v>
      </c>
      <c r="F141" s="63">
        <v>200000</v>
      </c>
      <c r="G141" s="17"/>
      <c r="H141" s="61" t="s">
        <v>555</v>
      </c>
      <c r="I141" s="81" t="s">
        <v>85</v>
      </c>
      <c r="J141" s="83" t="s">
        <v>736</v>
      </c>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row>
    <row r="142" spans="1:46" s="71" customFormat="1" ht="38.25">
      <c r="A142" s="66">
        <v>128</v>
      </c>
      <c r="B142" s="25"/>
      <c r="C142" s="112">
        <v>42338</v>
      </c>
      <c r="D142" s="61" t="s">
        <v>406</v>
      </c>
      <c r="E142" s="68" t="s">
        <v>56</v>
      </c>
      <c r="F142" s="63">
        <v>500000</v>
      </c>
      <c r="G142" s="17"/>
      <c r="H142" s="61" t="s">
        <v>553</v>
      </c>
      <c r="I142" s="81" t="s">
        <v>85</v>
      </c>
      <c r="J142" s="83" t="s">
        <v>746</v>
      </c>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row>
    <row r="143" spans="1:46" s="71" customFormat="1" ht="38.25">
      <c r="A143" s="66">
        <v>129</v>
      </c>
      <c r="B143" s="25"/>
      <c r="C143" s="112">
        <v>42338</v>
      </c>
      <c r="D143" s="61" t="s">
        <v>406</v>
      </c>
      <c r="E143" s="68" t="s">
        <v>56</v>
      </c>
      <c r="F143" s="63">
        <v>500000</v>
      </c>
      <c r="G143" s="17"/>
      <c r="H143" s="61" t="s">
        <v>553</v>
      </c>
      <c r="I143" s="81" t="s">
        <v>85</v>
      </c>
      <c r="J143" s="83" t="s">
        <v>745</v>
      </c>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row>
    <row r="144" spans="1:46" s="71" customFormat="1" ht="18.75">
      <c r="A144" s="66">
        <v>130</v>
      </c>
      <c r="B144" s="25"/>
      <c r="C144" s="112">
        <v>42338</v>
      </c>
      <c r="D144" s="58" t="s">
        <v>54</v>
      </c>
      <c r="E144" s="58" t="s">
        <v>38</v>
      </c>
      <c r="F144" s="63">
        <v>1000000</v>
      </c>
      <c r="G144" s="17"/>
      <c r="H144" s="61" t="s">
        <v>554</v>
      </c>
      <c r="I144" s="81" t="s">
        <v>84</v>
      </c>
      <c r="J144" s="83" t="s">
        <v>721</v>
      </c>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row>
    <row r="145" spans="1:46" s="71" customFormat="1" ht="38.25">
      <c r="A145" s="66">
        <v>131</v>
      </c>
      <c r="B145" s="25"/>
      <c r="C145" s="112">
        <v>42338</v>
      </c>
      <c r="D145" s="61" t="s">
        <v>294</v>
      </c>
      <c r="E145" s="68"/>
      <c r="F145" s="63">
        <v>250000</v>
      </c>
      <c r="G145" s="17"/>
      <c r="H145" s="61" t="s">
        <v>554</v>
      </c>
      <c r="I145" s="81" t="s">
        <v>84</v>
      </c>
      <c r="J145" s="83" t="s">
        <v>668</v>
      </c>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row>
    <row r="146" spans="1:46" s="71" customFormat="1" ht="38.25">
      <c r="A146" s="66">
        <v>132</v>
      </c>
      <c r="B146" s="25"/>
      <c r="C146" s="112">
        <v>42338</v>
      </c>
      <c r="D146" s="61" t="s">
        <v>294</v>
      </c>
      <c r="E146" s="68"/>
      <c r="F146" s="63">
        <v>250000</v>
      </c>
      <c r="G146" s="17"/>
      <c r="H146" s="61" t="s">
        <v>555</v>
      </c>
      <c r="I146" s="81" t="s">
        <v>84</v>
      </c>
      <c r="J146" s="83" t="s">
        <v>668</v>
      </c>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row>
    <row r="147" spans="1:46" s="71" customFormat="1" ht="18.75">
      <c r="A147" s="66">
        <v>133</v>
      </c>
      <c r="B147" s="25"/>
      <c r="C147" s="112">
        <v>42338</v>
      </c>
      <c r="D147" s="61" t="s">
        <v>757</v>
      </c>
      <c r="E147" s="58" t="s">
        <v>418</v>
      </c>
      <c r="F147" s="63">
        <v>1000000</v>
      </c>
      <c r="G147" s="17"/>
      <c r="H147" s="61" t="s">
        <v>553</v>
      </c>
      <c r="I147" s="81" t="s">
        <v>84</v>
      </c>
      <c r="J147" s="83" t="s">
        <v>743</v>
      </c>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row>
    <row r="148" spans="1:46" s="71" customFormat="1" ht="18.75">
      <c r="A148" s="66">
        <v>134</v>
      </c>
      <c r="B148" s="25"/>
      <c r="C148" s="112">
        <v>42338</v>
      </c>
      <c r="D148" s="58" t="s">
        <v>421</v>
      </c>
      <c r="E148" s="83" t="s">
        <v>418</v>
      </c>
      <c r="F148" s="63">
        <v>500000</v>
      </c>
      <c r="G148" s="17"/>
      <c r="H148" s="61" t="s">
        <v>553</v>
      </c>
      <c r="I148" s="81" t="s">
        <v>84</v>
      </c>
      <c r="J148" s="83" t="s">
        <v>743</v>
      </c>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row>
    <row r="149" spans="1:46" s="71" customFormat="1" ht="18.75">
      <c r="A149" s="66">
        <v>135</v>
      </c>
      <c r="B149" s="25"/>
      <c r="C149" s="112">
        <v>42338</v>
      </c>
      <c r="D149" s="61" t="s">
        <v>757</v>
      </c>
      <c r="E149" s="58" t="s">
        <v>418</v>
      </c>
      <c r="F149" s="63">
        <v>500000</v>
      </c>
      <c r="G149" s="17"/>
      <c r="H149" s="61" t="s">
        <v>554</v>
      </c>
      <c r="I149" s="81" t="s">
        <v>84</v>
      </c>
      <c r="J149" s="83" t="s">
        <v>721</v>
      </c>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row>
    <row r="150" spans="1:46" s="71" customFormat="1" ht="18.75">
      <c r="A150" s="66">
        <v>136</v>
      </c>
      <c r="B150" s="25"/>
      <c r="C150" s="112">
        <v>42338</v>
      </c>
      <c r="D150" s="58" t="s">
        <v>421</v>
      </c>
      <c r="E150" s="83" t="s">
        <v>418</v>
      </c>
      <c r="F150" s="63">
        <v>500000</v>
      </c>
      <c r="G150" s="17"/>
      <c r="H150" s="61" t="s">
        <v>554</v>
      </c>
      <c r="I150" s="81" t="s">
        <v>84</v>
      </c>
      <c r="J150" s="83" t="s">
        <v>721</v>
      </c>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row>
    <row r="151" spans="1:46" s="71" customFormat="1" ht="18.75">
      <c r="A151" s="66">
        <v>137</v>
      </c>
      <c r="B151" s="25"/>
      <c r="C151" s="112">
        <v>42338</v>
      </c>
      <c r="D151" s="58" t="s">
        <v>423</v>
      </c>
      <c r="E151" s="58" t="s">
        <v>418</v>
      </c>
      <c r="F151" s="63">
        <v>300000</v>
      </c>
      <c r="G151" s="17"/>
      <c r="H151" s="61" t="s">
        <v>554</v>
      </c>
      <c r="I151" s="81" t="s">
        <v>84</v>
      </c>
      <c r="J151" s="83" t="s">
        <v>721</v>
      </c>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row>
    <row r="152" spans="1:46" s="71" customFormat="1" ht="18.75">
      <c r="A152" s="66">
        <v>138</v>
      </c>
      <c r="B152" s="25"/>
      <c r="C152" s="112">
        <v>42338</v>
      </c>
      <c r="D152" s="58" t="s">
        <v>422</v>
      </c>
      <c r="E152" s="58" t="s">
        <v>418</v>
      </c>
      <c r="F152" s="63">
        <v>100000</v>
      </c>
      <c r="G152" s="17"/>
      <c r="H152" s="61" t="s">
        <v>554</v>
      </c>
      <c r="I152" s="81" t="s">
        <v>84</v>
      </c>
      <c r="J152" s="83" t="s">
        <v>721</v>
      </c>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row>
    <row r="153" spans="1:46" s="71" customFormat="1" ht="18.75">
      <c r="A153" s="66">
        <v>139</v>
      </c>
      <c r="B153" s="25"/>
      <c r="C153" s="112">
        <v>42338</v>
      </c>
      <c r="D153" s="58" t="s">
        <v>419</v>
      </c>
      <c r="E153" s="58" t="s">
        <v>418</v>
      </c>
      <c r="F153" s="63">
        <v>500000</v>
      </c>
      <c r="G153" s="17"/>
      <c r="H153" s="61" t="s">
        <v>554</v>
      </c>
      <c r="I153" s="81" t="s">
        <v>84</v>
      </c>
      <c r="J153" s="83" t="s">
        <v>721</v>
      </c>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row>
    <row r="154" spans="1:46" s="71" customFormat="1" ht="18.75">
      <c r="A154" s="66"/>
      <c r="B154" s="169">
        <v>1</v>
      </c>
      <c r="C154" s="112">
        <v>42310</v>
      </c>
      <c r="D154" s="83" t="s">
        <v>821</v>
      </c>
      <c r="E154" s="58"/>
      <c r="F154" s="63"/>
      <c r="G154" s="17">
        <v>13200</v>
      </c>
      <c r="H154" s="61" t="s">
        <v>817</v>
      </c>
      <c r="I154" s="81" t="s">
        <v>84</v>
      </c>
      <c r="J154" s="83"/>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row>
    <row r="155" spans="1:46" s="71" customFormat="1" ht="93" customHeight="1">
      <c r="A155" s="66"/>
      <c r="B155" s="169">
        <v>2</v>
      </c>
      <c r="C155" s="112">
        <v>42315</v>
      </c>
      <c r="D155" s="83" t="s">
        <v>691</v>
      </c>
      <c r="E155" s="58"/>
      <c r="F155" s="63"/>
      <c r="G155" s="63">
        <f>30*133000</f>
        <v>3990000</v>
      </c>
      <c r="H155" s="61" t="s">
        <v>555</v>
      </c>
      <c r="I155" s="81" t="s">
        <v>85</v>
      </c>
      <c r="J155" s="68"/>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row>
    <row r="156" spans="1:46" s="71" customFormat="1" ht="38.25">
      <c r="A156" s="66"/>
      <c r="B156" s="169">
        <v>3</v>
      </c>
      <c r="C156" s="112">
        <v>42318</v>
      </c>
      <c r="D156" s="58" t="s">
        <v>829</v>
      </c>
      <c r="E156" s="58"/>
      <c r="F156" s="63"/>
      <c r="G156" s="17">
        <v>11000</v>
      </c>
      <c r="H156" s="61" t="s">
        <v>817</v>
      </c>
      <c r="I156" s="81" t="s">
        <v>84</v>
      </c>
      <c r="J156" s="83"/>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row>
    <row r="157" spans="1:46" s="71" customFormat="1" ht="57.75" customHeight="1">
      <c r="A157" s="66"/>
      <c r="B157" s="169">
        <v>4</v>
      </c>
      <c r="C157" s="112">
        <v>42318</v>
      </c>
      <c r="D157" s="83" t="s">
        <v>709</v>
      </c>
      <c r="E157" s="83"/>
      <c r="F157" s="168"/>
      <c r="G157" s="63">
        <v>20000000</v>
      </c>
      <c r="H157" s="61" t="s">
        <v>22</v>
      </c>
      <c r="I157" s="81" t="s">
        <v>84</v>
      </c>
      <c r="J157" s="68"/>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row>
    <row r="158" spans="1:46" s="71" customFormat="1" ht="57.75" customHeight="1">
      <c r="A158" s="66"/>
      <c r="B158" s="169">
        <v>5</v>
      </c>
      <c r="C158" s="112">
        <v>42322</v>
      </c>
      <c r="D158" s="83" t="s">
        <v>723</v>
      </c>
      <c r="E158" s="83"/>
      <c r="F158" s="168"/>
      <c r="G158" s="63">
        <v>2926000</v>
      </c>
      <c r="H158" s="61" t="s">
        <v>555</v>
      </c>
      <c r="I158" s="81" t="s">
        <v>85</v>
      </c>
      <c r="J158" s="68" t="s">
        <v>724</v>
      </c>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row>
    <row r="159" spans="1:46" s="71" customFormat="1" ht="57.75" customHeight="1">
      <c r="A159" s="66"/>
      <c r="B159" s="169">
        <v>6</v>
      </c>
      <c r="C159" s="112">
        <v>42329</v>
      </c>
      <c r="D159" s="83" t="s">
        <v>737</v>
      </c>
      <c r="E159" s="83"/>
      <c r="F159" s="168"/>
      <c r="G159" s="63">
        <f>133000*30</f>
        <v>3990000</v>
      </c>
      <c r="H159" s="61" t="s">
        <v>555</v>
      </c>
      <c r="I159" s="81" t="s">
        <v>85</v>
      </c>
      <c r="J159" s="83" t="s">
        <v>739</v>
      </c>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row>
    <row r="160" spans="1:46" s="71" customFormat="1" ht="57.75" customHeight="1">
      <c r="A160" s="66"/>
      <c r="B160" s="169">
        <v>7</v>
      </c>
      <c r="C160" s="112">
        <v>42329</v>
      </c>
      <c r="D160" s="83" t="s">
        <v>738</v>
      </c>
      <c r="E160" s="83"/>
      <c r="F160" s="168"/>
      <c r="G160" s="63">
        <v>10000000</v>
      </c>
      <c r="H160" s="61" t="s">
        <v>553</v>
      </c>
      <c r="I160" s="81" t="s">
        <v>85</v>
      </c>
      <c r="J160" s="83"/>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row>
    <row r="161" spans="1:46" s="71" customFormat="1" ht="57.75" customHeight="1">
      <c r="A161" s="66"/>
      <c r="B161" s="169">
        <v>8</v>
      </c>
      <c r="C161" s="112">
        <v>42331</v>
      </c>
      <c r="D161" s="212" t="s">
        <v>784</v>
      </c>
      <c r="E161" s="83"/>
      <c r="F161" s="168"/>
      <c r="G161" s="63">
        <v>20509000</v>
      </c>
      <c r="H161" s="61" t="s">
        <v>553</v>
      </c>
      <c r="I161" s="81" t="s">
        <v>85</v>
      </c>
      <c r="J161" s="83"/>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row>
    <row r="162" spans="1:46" s="71" customFormat="1" ht="57.75" customHeight="1">
      <c r="A162" s="66"/>
      <c r="B162" s="169">
        <v>9</v>
      </c>
      <c r="C162" s="112">
        <v>42334</v>
      </c>
      <c r="D162" s="83" t="s">
        <v>747</v>
      </c>
      <c r="E162" s="83"/>
      <c r="F162" s="168"/>
      <c r="G162" s="63">
        <v>11200000</v>
      </c>
      <c r="H162" s="61" t="s">
        <v>554</v>
      </c>
      <c r="I162" s="81" t="s">
        <v>85</v>
      </c>
      <c r="J162" s="83" t="s">
        <v>749</v>
      </c>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row>
    <row r="163" spans="1:46" s="71" customFormat="1" ht="57">
      <c r="A163" s="66"/>
      <c r="B163" s="169">
        <v>10</v>
      </c>
      <c r="C163" s="112">
        <v>42336</v>
      </c>
      <c r="D163" s="83" t="s">
        <v>750</v>
      </c>
      <c r="E163" s="83"/>
      <c r="F163" s="168"/>
      <c r="G163" s="17">
        <v>2926000</v>
      </c>
      <c r="H163" s="61" t="s">
        <v>555</v>
      </c>
      <c r="I163" s="81" t="s">
        <v>85</v>
      </c>
      <c r="J163" s="68" t="s">
        <v>751</v>
      </c>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row>
  </sheetData>
  <sheetProtection/>
  <mergeCells count="17">
    <mergeCell ref="J13:J14"/>
    <mergeCell ref="A13:B13"/>
    <mergeCell ref="C13:C14"/>
    <mergeCell ref="D13:D14"/>
    <mergeCell ref="E13:E14"/>
    <mergeCell ref="F13:F14"/>
    <mergeCell ref="I13:I14"/>
    <mergeCell ref="J1:J5"/>
    <mergeCell ref="J6:J12"/>
    <mergeCell ref="E1:I1"/>
    <mergeCell ref="G13:G14"/>
    <mergeCell ref="H13:H14"/>
    <mergeCell ref="E2:E5"/>
    <mergeCell ref="I2:I4"/>
    <mergeCell ref="H2:H4"/>
    <mergeCell ref="F2:G2"/>
    <mergeCell ref="F3:G3"/>
  </mergeCells>
  <dataValidations count="4">
    <dataValidation type="list" allowBlank="1" showInputMessage="1" sqref="I15:I58 I63:I163">
      <formula1>"Tiền Mặt, Chuyển Khoản"</formula1>
    </dataValidation>
    <dataValidation type="list" allowBlank="1" showInputMessage="1" sqref="J59:J60 J55:J56">
      <formula1>$E$6:$E$11</formula1>
    </dataValidation>
    <dataValidation allowBlank="1" showInputMessage="1" sqref="K14"/>
    <dataValidation type="list" allowBlank="1" showInputMessage="1" sqref="H15:H163">
      <formula1>$E$6:$E$12</formula1>
    </dataValidation>
  </dataValidation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Y146"/>
  <sheetViews>
    <sheetView zoomScale="70" zoomScaleNormal="70" zoomScalePageLayoutView="0" workbookViewId="0" topLeftCell="A137">
      <selection activeCell="D138" sqref="D138"/>
    </sheetView>
  </sheetViews>
  <sheetFormatPr defaultColWidth="9.140625" defaultRowHeight="12.75" outlineLevelRow="1" outlineLevelCol="1"/>
  <cols>
    <col min="1" max="1" width="6.28125" style="100" bestFit="1" customWidth="1"/>
    <col min="2" max="2" width="5.8515625" style="186" customWidth="1"/>
    <col min="3" max="3" width="18.8515625" style="104" bestFit="1" customWidth="1"/>
    <col min="4" max="4" width="36.7109375" style="105" customWidth="1"/>
    <col min="5" max="5" width="40.28125" style="108" customWidth="1"/>
    <col min="6" max="6" width="26.421875" style="106" customWidth="1" outlineLevel="1"/>
    <col min="7" max="7" width="28.57421875" style="107" customWidth="1" outlineLevel="1"/>
    <col min="8" max="8" width="35.57421875" style="107" customWidth="1" outlineLevel="1"/>
    <col min="9" max="9" width="21.421875" style="106" bestFit="1" customWidth="1" outlineLevel="1"/>
    <col min="10" max="10" width="35.140625" style="103" customWidth="1"/>
    <col min="11" max="11" width="9.140625" style="100" customWidth="1"/>
    <col min="12" max="12" width="51.7109375" style="100" customWidth="1"/>
    <col min="13" max="13" width="50.57421875" style="100" customWidth="1"/>
    <col min="14" max="16384" width="9.140625" style="100" customWidth="1"/>
  </cols>
  <sheetData>
    <row r="1" spans="2:10" s="98" customFormat="1" ht="24">
      <c r="B1" s="181"/>
      <c r="C1" s="84"/>
      <c r="D1" s="87"/>
      <c r="E1" s="272" t="s">
        <v>2</v>
      </c>
      <c r="F1" s="273"/>
      <c r="G1" s="273"/>
      <c r="H1" s="273"/>
      <c r="I1" s="274"/>
      <c r="J1" s="267" t="s">
        <v>14</v>
      </c>
    </row>
    <row r="2" spans="2:12" s="98" customFormat="1" ht="43.5" customHeight="1">
      <c r="B2" s="181"/>
      <c r="C2" s="9"/>
      <c r="D2" s="88"/>
      <c r="E2" s="271" t="s">
        <v>651</v>
      </c>
      <c r="F2" s="256" t="s">
        <v>712</v>
      </c>
      <c r="G2" s="257"/>
      <c r="H2" s="255" t="s">
        <v>769</v>
      </c>
      <c r="I2" s="267" t="s">
        <v>19</v>
      </c>
      <c r="J2" s="267"/>
      <c r="L2" s="205"/>
    </row>
    <row r="3" spans="2:12" s="98" customFormat="1" ht="19.5" customHeight="1">
      <c r="B3" s="181"/>
      <c r="C3" s="9"/>
      <c r="D3" s="89"/>
      <c r="E3" s="271"/>
      <c r="F3" s="275">
        <f>F5+G5</f>
        <v>380683341</v>
      </c>
      <c r="G3" s="276"/>
      <c r="H3" s="255"/>
      <c r="I3" s="267"/>
      <c r="J3" s="267"/>
      <c r="L3" s="205"/>
    </row>
    <row r="4" spans="2:12" s="98" customFormat="1" ht="18">
      <c r="B4" s="181"/>
      <c r="C4" s="9"/>
      <c r="D4" s="89"/>
      <c r="E4" s="271"/>
      <c r="F4" s="158" t="s">
        <v>781</v>
      </c>
      <c r="G4" s="164" t="s">
        <v>782</v>
      </c>
      <c r="H4" s="255"/>
      <c r="I4" s="267"/>
      <c r="J4" s="267"/>
      <c r="L4" s="205"/>
    </row>
    <row r="5" spans="2:12" s="98" customFormat="1" ht="18">
      <c r="B5" s="181"/>
      <c r="C5" s="9"/>
      <c r="D5" s="89"/>
      <c r="E5" s="271"/>
      <c r="F5" s="156">
        <f>SUM(F6:F12)</f>
        <v>53613992</v>
      </c>
      <c r="G5" s="156">
        <f>SUM(G6:G12)</f>
        <v>327069349</v>
      </c>
      <c r="H5" s="155">
        <f>SUM(H6:H12)</f>
        <v>111307200</v>
      </c>
      <c r="I5" s="159">
        <f>SUM(I6:I12)</f>
        <v>269376141</v>
      </c>
      <c r="J5" s="267"/>
      <c r="L5" s="205"/>
    </row>
    <row r="6" spans="2:12" s="98" customFormat="1" ht="18.75" outlineLevel="1">
      <c r="B6" s="181"/>
      <c r="C6" s="85"/>
      <c r="D6" s="89"/>
      <c r="E6" s="65" t="s">
        <v>553</v>
      </c>
      <c r="F6" s="64">
        <f aca="true" t="shared" si="0" ref="F6:F12">SUMIF(H$15:H$424,E6,F$15:F$424)</f>
        <v>12200000</v>
      </c>
      <c r="G6" s="64">
        <f>'11-2015'!I6</f>
        <v>95112000</v>
      </c>
      <c r="H6" s="64">
        <f aca="true" t="shared" si="1" ref="H6:H12">SUMIF(H$15:H$424,E6,G$15:G$424)</f>
        <v>86650000</v>
      </c>
      <c r="I6" s="64">
        <f aca="true" t="shared" si="2" ref="I6:I12">F6+G6-H6</f>
        <v>20662000</v>
      </c>
      <c r="J6" s="268" t="s">
        <v>819</v>
      </c>
      <c r="L6" s="205" t="s">
        <v>85</v>
      </c>
    </row>
    <row r="7" spans="2:12" s="98" customFormat="1" ht="18.75" outlineLevel="1">
      <c r="B7" s="181"/>
      <c r="C7" s="85"/>
      <c r="D7" s="89"/>
      <c r="E7" s="65" t="s">
        <v>22</v>
      </c>
      <c r="F7" s="64">
        <f t="shared" si="0"/>
        <v>0</v>
      </c>
      <c r="G7" s="64">
        <f>'11-2015'!I7</f>
        <v>0</v>
      </c>
      <c r="H7" s="64">
        <f t="shared" si="1"/>
        <v>0</v>
      </c>
      <c r="I7" s="64">
        <f t="shared" si="2"/>
        <v>0</v>
      </c>
      <c r="J7" s="269"/>
      <c r="L7" s="205" t="s">
        <v>84</v>
      </c>
    </row>
    <row r="8" spans="2:12" s="98" customFormat="1" ht="18.75" outlineLevel="1">
      <c r="B8" s="181"/>
      <c r="C8" s="85"/>
      <c r="D8" s="89"/>
      <c r="E8" s="65" t="s">
        <v>554</v>
      </c>
      <c r="F8" s="64">
        <f t="shared" si="0"/>
        <v>23555000</v>
      </c>
      <c r="G8" s="64">
        <f>'11-2015'!I8</f>
        <v>-9200000</v>
      </c>
      <c r="H8" s="64">
        <f t="shared" si="1"/>
        <v>11200000</v>
      </c>
      <c r="I8" s="64">
        <f t="shared" si="2"/>
        <v>3155000</v>
      </c>
      <c r="J8" s="269"/>
      <c r="L8" s="205"/>
    </row>
    <row r="9" spans="2:12" s="98" customFormat="1" ht="18.75" outlineLevel="1">
      <c r="B9" s="181"/>
      <c r="C9" s="85"/>
      <c r="D9" s="89"/>
      <c r="E9" s="65" t="s">
        <v>555</v>
      </c>
      <c r="F9" s="64">
        <f t="shared" si="0"/>
        <v>17829000</v>
      </c>
      <c r="G9" s="64">
        <f>'11-2015'!I9</f>
        <v>19579000</v>
      </c>
      <c r="H9" s="64">
        <f t="shared" si="1"/>
        <v>13433000</v>
      </c>
      <c r="I9" s="64">
        <f t="shared" si="2"/>
        <v>23975000</v>
      </c>
      <c r="J9" s="269"/>
      <c r="L9" s="205"/>
    </row>
    <row r="10" spans="2:12" s="98" customFormat="1" ht="38.25" outlineLevel="1">
      <c r="B10" s="181"/>
      <c r="C10" s="85"/>
      <c r="D10" s="89"/>
      <c r="E10" s="65" t="s">
        <v>552</v>
      </c>
      <c r="F10" s="64">
        <f t="shared" si="0"/>
        <v>0</v>
      </c>
      <c r="G10" s="64">
        <f>'11-2015'!I10</f>
        <v>0</v>
      </c>
      <c r="H10" s="64">
        <f t="shared" si="1"/>
        <v>0</v>
      </c>
      <c r="I10" s="64">
        <f t="shared" si="2"/>
        <v>0</v>
      </c>
      <c r="J10" s="269"/>
      <c r="L10" s="205"/>
    </row>
    <row r="11" spans="2:10" s="98" customFormat="1" ht="57" outlineLevel="1">
      <c r="B11" s="181"/>
      <c r="C11" s="85"/>
      <c r="D11" s="89"/>
      <c r="E11" s="65" t="s">
        <v>34</v>
      </c>
      <c r="F11" s="64">
        <f t="shared" si="0"/>
        <v>0</v>
      </c>
      <c r="G11" s="64">
        <f>'11-2015'!I11</f>
        <v>221450000</v>
      </c>
      <c r="H11" s="64">
        <f t="shared" si="1"/>
        <v>0</v>
      </c>
      <c r="I11" s="64">
        <f t="shared" si="2"/>
        <v>221450000</v>
      </c>
      <c r="J11" s="269"/>
    </row>
    <row r="12" spans="2:10" s="98" customFormat="1" ht="18.75" outlineLevel="1">
      <c r="B12" s="181"/>
      <c r="C12" s="85"/>
      <c r="D12" s="89"/>
      <c r="E12" s="65" t="s">
        <v>817</v>
      </c>
      <c r="F12" s="64">
        <f t="shared" si="0"/>
        <v>29992</v>
      </c>
      <c r="G12" s="64">
        <f>'11-2015'!I12</f>
        <v>128349</v>
      </c>
      <c r="H12" s="189">
        <f t="shared" si="1"/>
        <v>24200</v>
      </c>
      <c r="I12" s="64">
        <f t="shared" si="2"/>
        <v>134141</v>
      </c>
      <c r="J12" s="270"/>
    </row>
    <row r="13" spans="1:13" s="98" customFormat="1" ht="19.5" customHeight="1">
      <c r="A13" s="261" t="s">
        <v>11</v>
      </c>
      <c r="B13" s="261"/>
      <c r="C13" s="261" t="s">
        <v>670</v>
      </c>
      <c r="D13" s="260" t="s">
        <v>105</v>
      </c>
      <c r="E13" s="262" t="s">
        <v>4</v>
      </c>
      <c r="F13" s="262" t="s">
        <v>5</v>
      </c>
      <c r="G13" s="265" t="s">
        <v>567</v>
      </c>
      <c r="H13" s="225" t="s">
        <v>15</v>
      </c>
      <c r="I13" s="260" t="s">
        <v>16</v>
      </c>
      <c r="J13" s="225" t="s">
        <v>14</v>
      </c>
      <c r="L13" s="18"/>
      <c r="M13" s="18"/>
    </row>
    <row r="14" spans="1:13" s="98" customFormat="1" ht="18.75">
      <c r="A14" s="115" t="s">
        <v>5</v>
      </c>
      <c r="B14" s="182" t="s">
        <v>6</v>
      </c>
      <c r="C14" s="261"/>
      <c r="D14" s="260"/>
      <c r="E14" s="262"/>
      <c r="F14" s="262"/>
      <c r="G14" s="266"/>
      <c r="H14" s="226"/>
      <c r="I14" s="262"/>
      <c r="J14" s="226"/>
      <c r="L14" s="18"/>
      <c r="M14" s="19"/>
    </row>
    <row r="15" spans="1:10" s="82" customFormat="1" ht="18.75">
      <c r="A15" s="78">
        <v>1</v>
      </c>
      <c r="B15" s="169"/>
      <c r="C15" s="69">
        <v>42179</v>
      </c>
      <c r="D15" s="70" t="s">
        <v>69</v>
      </c>
      <c r="E15" s="70" t="s">
        <v>70</v>
      </c>
      <c r="F15" s="64">
        <v>100000</v>
      </c>
      <c r="G15" s="64"/>
      <c r="H15" s="61" t="s">
        <v>555</v>
      </c>
      <c r="I15" s="77" t="s">
        <v>84</v>
      </c>
      <c r="J15" s="96"/>
    </row>
    <row r="16" spans="1:10" s="82" customFormat="1" ht="18.75">
      <c r="A16" s="78">
        <v>2</v>
      </c>
      <c r="B16" s="169"/>
      <c r="C16" s="69">
        <v>42179</v>
      </c>
      <c r="D16" s="70" t="s">
        <v>69</v>
      </c>
      <c r="E16" s="70" t="s">
        <v>70</v>
      </c>
      <c r="F16" s="64">
        <v>100000</v>
      </c>
      <c r="G16" s="64"/>
      <c r="H16" s="61" t="s">
        <v>554</v>
      </c>
      <c r="I16" s="77" t="s">
        <v>84</v>
      </c>
      <c r="J16" s="96"/>
    </row>
    <row r="17" spans="1:10" s="82" customFormat="1" ht="18.75">
      <c r="A17" s="78">
        <v>3</v>
      </c>
      <c r="B17" s="169"/>
      <c r="C17" s="69">
        <v>42186</v>
      </c>
      <c r="D17" s="70" t="s">
        <v>605</v>
      </c>
      <c r="E17" s="70"/>
      <c r="F17" s="64">
        <v>150000</v>
      </c>
      <c r="G17" s="64"/>
      <c r="H17" s="61" t="s">
        <v>555</v>
      </c>
      <c r="I17" s="77" t="s">
        <v>84</v>
      </c>
      <c r="J17" s="96"/>
    </row>
    <row r="18" spans="1:51" s="71" customFormat="1" ht="18.75">
      <c r="A18" s="78">
        <v>4</v>
      </c>
      <c r="B18" s="183"/>
      <c r="C18" s="69">
        <v>42191</v>
      </c>
      <c r="D18" s="58" t="s">
        <v>292</v>
      </c>
      <c r="E18" s="58" t="s">
        <v>293</v>
      </c>
      <c r="F18" s="17">
        <v>600000</v>
      </c>
      <c r="G18" s="17"/>
      <c r="H18" s="61" t="s">
        <v>555</v>
      </c>
      <c r="I18" s="77" t="s">
        <v>84</v>
      </c>
      <c r="J18" s="93"/>
      <c r="K18" s="76"/>
      <c r="L18" s="18"/>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1:51" s="71" customFormat="1" ht="18.75">
      <c r="A19" s="78">
        <v>5</v>
      </c>
      <c r="B19" s="183"/>
      <c r="C19" s="69">
        <v>42191</v>
      </c>
      <c r="D19" s="58" t="s">
        <v>292</v>
      </c>
      <c r="E19" s="58" t="s">
        <v>293</v>
      </c>
      <c r="F19" s="17">
        <v>400000</v>
      </c>
      <c r="G19" s="17"/>
      <c r="H19" s="61" t="s">
        <v>554</v>
      </c>
      <c r="I19" s="77" t="s">
        <v>84</v>
      </c>
      <c r="J19" s="93"/>
      <c r="K19" s="76"/>
      <c r="L19" s="18"/>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1:51" s="71" customFormat="1" ht="39" customHeight="1">
      <c r="A20" s="78">
        <v>6</v>
      </c>
      <c r="B20" s="183"/>
      <c r="C20" s="69">
        <v>42222</v>
      </c>
      <c r="D20" s="58" t="s">
        <v>321</v>
      </c>
      <c r="E20" s="58" t="s">
        <v>322</v>
      </c>
      <c r="F20" s="17">
        <v>180000</v>
      </c>
      <c r="G20" s="17"/>
      <c r="H20" s="61" t="s">
        <v>555</v>
      </c>
      <c r="I20" s="81" t="s">
        <v>85</v>
      </c>
      <c r="J20" s="68" t="s">
        <v>394</v>
      </c>
      <c r="K20" s="76"/>
      <c r="L20" s="18"/>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1:51" s="71" customFormat="1" ht="39" customHeight="1">
      <c r="A21" s="78">
        <v>7</v>
      </c>
      <c r="B21" s="183"/>
      <c r="C21" s="69">
        <v>42222</v>
      </c>
      <c r="D21" s="58" t="s">
        <v>321</v>
      </c>
      <c r="E21" s="58" t="s">
        <v>322</v>
      </c>
      <c r="F21" s="17">
        <v>120000</v>
      </c>
      <c r="G21" s="17"/>
      <c r="H21" s="61" t="s">
        <v>554</v>
      </c>
      <c r="I21" s="81" t="s">
        <v>85</v>
      </c>
      <c r="J21" s="68" t="s">
        <v>394</v>
      </c>
      <c r="K21" s="76"/>
      <c r="L21" s="18"/>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1:51" s="71" customFormat="1" ht="39" customHeight="1">
      <c r="A22" s="78">
        <v>8</v>
      </c>
      <c r="B22" s="183"/>
      <c r="C22" s="69">
        <v>42222</v>
      </c>
      <c r="D22" s="58" t="s">
        <v>323</v>
      </c>
      <c r="E22" s="58" t="s">
        <v>324</v>
      </c>
      <c r="F22" s="17">
        <v>180000</v>
      </c>
      <c r="G22" s="17"/>
      <c r="H22" s="61" t="s">
        <v>555</v>
      </c>
      <c r="I22" s="81" t="s">
        <v>85</v>
      </c>
      <c r="J22" s="68" t="s">
        <v>394</v>
      </c>
      <c r="K22" s="76"/>
      <c r="L22" s="79"/>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1:51" s="71" customFormat="1" ht="39" customHeight="1">
      <c r="A23" s="78">
        <v>9</v>
      </c>
      <c r="B23" s="183"/>
      <c r="C23" s="69">
        <v>42222</v>
      </c>
      <c r="D23" s="58" t="s">
        <v>323</v>
      </c>
      <c r="E23" s="58" t="s">
        <v>324</v>
      </c>
      <c r="F23" s="17">
        <v>120000</v>
      </c>
      <c r="G23" s="17"/>
      <c r="H23" s="61" t="s">
        <v>554</v>
      </c>
      <c r="I23" s="81" t="s">
        <v>85</v>
      </c>
      <c r="J23" s="68" t="s">
        <v>394</v>
      </c>
      <c r="K23" s="76"/>
      <c r="L23" s="79"/>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row>
    <row r="24" spans="1:51" s="71" customFormat="1" ht="38.25">
      <c r="A24" s="78">
        <v>10</v>
      </c>
      <c r="B24" s="183"/>
      <c r="C24" s="69">
        <v>42230</v>
      </c>
      <c r="D24" s="58" t="s">
        <v>51</v>
      </c>
      <c r="E24" s="58" t="s">
        <v>441</v>
      </c>
      <c r="F24" s="17">
        <v>140000</v>
      </c>
      <c r="G24" s="17"/>
      <c r="H24" s="61" t="s">
        <v>555</v>
      </c>
      <c r="I24" s="81" t="s">
        <v>85</v>
      </c>
      <c r="J24" s="68" t="s">
        <v>527</v>
      </c>
      <c r="K24" s="76"/>
      <c r="L24" s="79"/>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row>
    <row r="25" spans="1:51" s="71" customFormat="1" ht="38.25">
      <c r="A25" s="78">
        <v>11</v>
      </c>
      <c r="B25" s="183"/>
      <c r="C25" s="69">
        <v>42230</v>
      </c>
      <c r="D25" s="58" t="s">
        <v>51</v>
      </c>
      <c r="E25" s="58" t="s">
        <v>441</v>
      </c>
      <c r="F25" s="17">
        <v>110000</v>
      </c>
      <c r="G25" s="17"/>
      <c r="H25" s="61" t="s">
        <v>554</v>
      </c>
      <c r="I25" s="81" t="s">
        <v>85</v>
      </c>
      <c r="J25" s="68" t="s">
        <v>527</v>
      </c>
      <c r="K25" s="76"/>
      <c r="L25" s="79"/>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row>
    <row r="26" spans="1:51" s="71" customFormat="1" ht="38.25">
      <c r="A26" s="78">
        <v>12</v>
      </c>
      <c r="B26" s="183"/>
      <c r="C26" s="69">
        <v>42233</v>
      </c>
      <c r="D26" s="58" t="s">
        <v>333</v>
      </c>
      <c r="E26" s="58" t="s">
        <v>334</v>
      </c>
      <c r="F26" s="17">
        <v>600000</v>
      </c>
      <c r="G26" s="17"/>
      <c r="H26" s="61" t="s">
        <v>555</v>
      </c>
      <c r="I26" s="81" t="s">
        <v>84</v>
      </c>
      <c r="J26" s="68" t="s">
        <v>399</v>
      </c>
      <c r="K26" s="76"/>
      <c r="L26" s="79"/>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row>
    <row r="27" spans="1:51" ht="38.25">
      <c r="A27" s="78">
        <v>13</v>
      </c>
      <c r="B27" s="184"/>
      <c r="C27" s="69">
        <v>42233</v>
      </c>
      <c r="D27" s="58" t="s">
        <v>333</v>
      </c>
      <c r="E27" s="97" t="s">
        <v>334</v>
      </c>
      <c r="F27" s="17">
        <v>400000</v>
      </c>
      <c r="G27" s="17"/>
      <c r="H27" s="61" t="s">
        <v>554</v>
      </c>
      <c r="I27" s="81" t="s">
        <v>84</v>
      </c>
      <c r="J27" s="68" t="s">
        <v>399</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row>
    <row r="28" spans="1:51" ht="38.25">
      <c r="A28" s="78">
        <v>14</v>
      </c>
      <c r="B28" s="184"/>
      <c r="C28" s="69">
        <v>42234</v>
      </c>
      <c r="D28" s="58" t="s">
        <v>341</v>
      </c>
      <c r="E28" s="97" t="s">
        <v>342</v>
      </c>
      <c r="F28" s="17">
        <v>134000</v>
      </c>
      <c r="G28" s="17"/>
      <c r="H28" s="61" t="s">
        <v>555</v>
      </c>
      <c r="I28" s="81" t="s">
        <v>84</v>
      </c>
      <c r="J28" s="68" t="s">
        <v>400</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row>
    <row r="29" spans="1:51" ht="38.25">
      <c r="A29" s="78">
        <v>15</v>
      </c>
      <c r="B29" s="184"/>
      <c r="C29" s="69">
        <v>42240</v>
      </c>
      <c r="D29" s="58" t="s">
        <v>384</v>
      </c>
      <c r="E29" s="58" t="s">
        <v>385</v>
      </c>
      <c r="F29" s="17">
        <v>300000</v>
      </c>
      <c r="G29" s="17"/>
      <c r="H29" s="61" t="s">
        <v>555</v>
      </c>
      <c r="I29" s="81" t="s">
        <v>84</v>
      </c>
      <c r="J29" s="68" t="s">
        <v>399</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row>
    <row r="30" spans="1:51" ht="38.25">
      <c r="A30" s="78">
        <v>16</v>
      </c>
      <c r="B30" s="184"/>
      <c r="C30" s="69">
        <v>42240</v>
      </c>
      <c r="D30" s="58" t="s">
        <v>384</v>
      </c>
      <c r="E30" s="58" t="s">
        <v>385</v>
      </c>
      <c r="F30" s="17">
        <v>200000</v>
      </c>
      <c r="G30" s="17"/>
      <c r="H30" s="61" t="s">
        <v>554</v>
      </c>
      <c r="I30" s="81" t="s">
        <v>84</v>
      </c>
      <c r="J30" s="68" t="s">
        <v>399</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row>
    <row r="31" spans="1:51" s="71" customFormat="1" ht="57">
      <c r="A31" s="78">
        <v>17</v>
      </c>
      <c r="B31" s="183"/>
      <c r="C31" s="69">
        <v>42240</v>
      </c>
      <c r="D31" s="58" t="s">
        <v>62</v>
      </c>
      <c r="E31" s="58" t="s">
        <v>63</v>
      </c>
      <c r="F31" s="17">
        <v>180000</v>
      </c>
      <c r="G31" s="17"/>
      <c r="H31" s="61" t="s">
        <v>555</v>
      </c>
      <c r="I31" s="81" t="s">
        <v>85</v>
      </c>
      <c r="J31" s="68" t="s">
        <v>399</v>
      </c>
      <c r="K31" s="76"/>
      <c r="L31" s="79"/>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row>
    <row r="32" spans="1:51" s="71" customFormat="1" ht="57">
      <c r="A32" s="78">
        <v>18</v>
      </c>
      <c r="B32" s="183"/>
      <c r="C32" s="69">
        <v>42240</v>
      </c>
      <c r="D32" s="58" t="s">
        <v>62</v>
      </c>
      <c r="E32" s="58" t="s">
        <v>63</v>
      </c>
      <c r="F32" s="17">
        <v>120000</v>
      </c>
      <c r="G32" s="17"/>
      <c r="H32" s="61" t="s">
        <v>554</v>
      </c>
      <c r="I32" s="81" t="s">
        <v>85</v>
      </c>
      <c r="J32" s="68" t="s">
        <v>399</v>
      </c>
      <c r="K32" s="76"/>
      <c r="L32" s="79"/>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row>
    <row r="33" spans="1:51" s="71" customFormat="1" ht="38.25">
      <c r="A33" s="78">
        <v>19</v>
      </c>
      <c r="B33" s="183"/>
      <c r="C33" s="69">
        <v>42243</v>
      </c>
      <c r="D33" s="58" t="s">
        <v>389</v>
      </c>
      <c r="E33" s="58" t="s">
        <v>364</v>
      </c>
      <c r="F33" s="17">
        <v>50000</v>
      </c>
      <c r="G33" s="17"/>
      <c r="H33" s="61" t="s">
        <v>555</v>
      </c>
      <c r="I33" s="81" t="s">
        <v>85</v>
      </c>
      <c r="J33" s="68" t="s">
        <v>402</v>
      </c>
      <c r="K33" s="76"/>
      <c r="L33" s="18"/>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row>
    <row r="34" spans="1:51" s="71" customFormat="1" ht="38.25">
      <c r="A34" s="78">
        <v>20</v>
      </c>
      <c r="B34" s="183"/>
      <c r="C34" s="69">
        <v>42243</v>
      </c>
      <c r="D34" s="58" t="s">
        <v>389</v>
      </c>
      <c r="E34" s="58" t="s">
        <v>364</v>
      </c>
      <c r="F34" s="17">
        <v>50000</v>
      </c>
      <c r="G34" s="17"/>
      <c r="H34" s="61" t="s">
        <v>554</v>
      </c>
      <c r="I34" s="81" t="s">
        <v>85</v>
      </c>
      <c r="J34" s="68" t="s">
        <v>402</v>
      </c>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row>
    <row r="35" spans="1:51" s="124" customFormat="1" ht="38.25">
      <c r="A35" s="144">
        <v>21</v>
      </c>
      <c r="B35" s="183"/>
      <c r="C35" s="112">
        <v>42248</v>
      </c>
      <c r="D35" s="58" t="s">
        <v>36</v>
      </c>
      <c r="E35" s="58" t="s">
        <v>407</v>
      </c>
      <c r="F35" s="17">
        <v>1800000</v>
      </c>
      <c r="G35" s="17"/>
      <c r="H35" s="61" t="s">
        <v>555</v>
      </c>
      <c r="I35" s="81" t="s">
        <v>84</v>
      </c>
      <c r="J35" s="68" t="s">
        <v>393</v>
      </c>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row>
    <row r="36" spans="1:51" s="124" customFormat="1" ht="38.25">
      <c r="A36" s="144">
        <v>22</v>
      </c>
      <c r="B36" s="183"/>
      <c r="C36" s="112">
        <v>42248</v>
      </c>
      <c r="D36" s="58" t="s">
        <v>36</v>
      </c>
      <c r="E36" s="58" t="s">
        <v>407</v>
      </c>
      <c r="F36" s="17">
        <v>1200000</v>
      </c>
      <c r="G36" s="17"/>
      <c r="H36" s="61" t="s">
        <v>554</v>
      </c>
      <c r="I36" s="81" t="s">
        <v>84</v>
      </c>
      <c r="J36" s="68"/>
      <c r="K36" s="122"/>
      <c r="L36" s="123"/>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row>
    <row r="37" spans="1:51" ht="38.25">
      <c r="A37" s="78">
        <v>23</v>
      </c>
      <c r="B37" s="184"/>
      <c r="C37" s="69">
        <v>42253</v>
      </c>
      <c r="D37" s="58" t="s">
        <v>409</v>
      </c>
      <c r="E37" s="58" t="s">
        <v>340</v>
      </c>
      <c r="F37" s="17">
        <v>50000</v>
      </c>
      <c r="G37" s="17"/>
      <c r="H37" s="61" t="s">
        <v>555</v>
      </c>
      <c r="I37" s="81" t="s">
        <v>85</v>
      </c>
      <c r="J37" s="68" t="s">
        <v>503</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row>
    <row r="38" spans="1:51" ht="38.25">
      <c r="A38" s="78">
        <v>24</v>
      </c>
      <c r="B38" s="184"/>
      <c r="C38" s="69">
        <v>42253</v>
      </c>
      <c r="D38" s="58" t="s">
        <v>409</v>
      </c>
      <c r="E38" s="58" t="s">
        <v>340</v>
      </c>
      <c r="F38" s="17">
        <v>50000</v>
      </c>
      <c r="G38" s="17"/>
      <c r="H38" s="61" t="s">
        <v>554</v>
      </c>
      <c r="I38" s="81" t="s">
        <v>85</v>
      </c>
      <c r="J38" s="68" t="s">
        <v>503</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row>
    <row r="39" spans="1:51" s="71" customFormat="1" ht="38.25">
      <c r="A39" s="78">
        <v>25</v>
      </c>
      <c r="B39" s="183"/>
      <c r="C39" s="69">
        <v>42254</v>
      </c>
      <c r="D39" s="58" t="s">
        <v>411</v>
      </c>
      <c r="E39" s="58" t="s">
        <v>293</v>
      </c>
      <c r="F39" s="17">
        <v>1200000</v>
      </c>
      <c r="G39" s="17"/>
      <c r="H39" s="61" t="s">
        <v>555</v>
      </c>
      <c r="I39" s="81" t="s">
        <v>84</v>
      </c>
      <c r="J39" s="68" t="s">
        <v>505</v>
      </c>
      <c r="K39" s="76"/>
      <c r="L39" s="79"/>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row>
    <row r="40" spans="1:51" s="71" customFormat="1" ht="38.25">
      <c r="A40" s="78">
        <v>26</v>
      </c>
      <c r="B40" s="183"/>
      <c r="C40" s="69">
        <v>42254</v>
      </c>
      <c r="D40" s="58" t="s">
        <v>411</v>
      </c>
      <c r="E40" s="58" t="s">
        <v>293</v>
      </c>
      <c r="F40" s="17">
        <v>800000</v>
      </c>
      <c r="G40" s="17"/>
      <c r="H40" s="61" t="s">
        <v>554</v>
      </c>
      <c r="I40" s="81" t="s">
        <v>84</v>
      </c>
      <c r="J40" s="68" t="s">
        <v>505</v>
      </c>
      <c r="K40" s="76"/>
      <c r="L40" s="79"/>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row>
    <row r="41" spans="1:51" s="71" customFormat="1" ht="38.25">
      <c r="A41" s="78">
        <v>27</v>
      </c>
      <c r="B41" s="183"/>
      <c r="C41" s="69">
        <v>42256</v>
      </c>
      <c r="D41" s="58" t="s">
        <v>426</v>
      </c>
      <c r="E41" s="58" t="s">
        <v>427</v>
      </c>
      <c r="F41" s="17">
        <v>300000</v>
      </c>
      <c r="G41" s="17"/>
      <c r="H41" s="61" t="s">
        <v>555</v>
      </c>
      <c r="I41" s="81" t="s">
        <v>85</v>
      </c>
      <c r="J41" s="68" t="s">
        <v>505</v>
      </c>
      <c r="K41" s="76"/>
      <c r="L41" s="79"/>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row>
    <row r="42" spans="1:51" s="101" customFormat="1" ht="38.25">
      <c r="A42" s="78">
        <v>28</v>
      </c>
      <c r="B42" s="185"/>
      <c r="C42" s="69">
        <v>42256</v>
      </c>
      <c r="D42" s="61" t="s">
        <v>426</v>
      </c>
      <c r="E42" s="61" t="s">
        <v>427</v>
      </c>
      <c r="F42" s="63">
        <v>200000</v>
      </c>
      <c r="G42" s="63"/>
      <c r="H42" s="61" t="s">
        <v>554</v>
      </c>
      <c r="I42" s="81" t="s">
        <v>85</v>
      </c>
      <c r="J42" s="68" t="s">
        <v>505</v>
      </c>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row>
    <row r="43" spans="1:51" s="101" customFormat="1" ht="38.25">
      <c r="A43" s="78">
        <v>29</v>
      </c>
      <c r="B43" s="185"/>
      <c r="C43" s="69">
        <v>42256</v>
      </c>
      <c r="D43" s="61" t="s">
        <v>428</v>
      </c>
      <c r="E43" s="61" t="s">
        <v>429</v>
      </c>
      <c r="F43" s="63">
        <v>300000</v>
      </c>
      <c r="G43" s="63"/>
      <c r="H43" s="61" t="s">
        <v>555</v>
      </c>
      <c r="I43" s="81" t="s">
        <v>84</v>
      </c>
      <c r="J43" s="68" t="s">
        <v>505</v>
      </c>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row>
    <row r="44" spans="1:51" ht="38.25">
      <c r="A44" s="78">
        <v>30</v>
      </c>
      <c r="B44" s="184"/>
      <c r="C44" s="69">
        <v>42256</v>
      </c>
      <c r="D44" s="58" t="s">
        <v>428</v>
      </c>
      <c r="E44" s="58" t="s">
        <v>429</v>
      </c>
      <c r="F44" s="17">
        <v>200000</v>
      </c>
      <c r="G44" s="17"/>
      <c r="H44" s="61" t="s">
        <v>554</v>
      </c>
      <c r="I44" s="81" t="s">
        <v>84</v>
      </c>
      <c r="J44" s="68" t="s">
        <v>505</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row>
    <row r="45" spans="1:51" ht="57">
      <c r="A45" s="78">
        <v>31</v>
      </c>
      <c r="B45" s="184"/>
      <c r="C45" s="69">
        <v>42257</v>
      </c>
      <c r="D45" s="58" t="s">
        <v>40</v>
      </c>
      <c r="E45" s="58" t="s">
        <v>187</v>
      </c>
      <c r="F45" s="17">
        <v>300000</v>
      </c>
      <c r="G45" s="17"/>
      <c r="H45" s="61" t="s">
        <v>555</v>
      </c>
      <c r="I45" s="81" t="s">
        <v>85</v>
      </c>
      <c r="J45" s="68" t="s">
        <v>505</v>
      </c>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row>
    <row r="46" spans="1:51" ht="54">
      <c r="A46" s="78">
        <v>32</v>
      </c>
      <c r="B46" s="185"/>
      <c r="C46" s="69">
        <v>42257</v>
      </c>
      <c r="D46" s="61" t="s">
        <v>40</v>
      </c>
      <c r="E46" s="97" t="s">
        <v>187</v>
      </c>
      <c r="F46" s="63">
        <v>200000</v>
      </c>
      <c r="G46" s="63"/>
      <c r="H46" s="61" t="s">
        <v>554</v>
      </c>
      <c r="I46" s="81" t="s">
        <v>85</v>
      </c>
      <c r="J46" s="68" t="s">
        <v>505</v>
      </c>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row>
    <row r="47" spans="1:51" ht="38.25">
      <c r="A47" s="78">
        <v>33</v>
      </c>
      <c r="B47" s="184"/>
      <c r="C47" s="69">
        <v>42274</v>
      </c>
      <c r="D47" s="58" t="s">
        <v>514</v>
      </c>
      <c r="E47" s="58" t="s">
        <v>542</v>
      </c>
      <c r="F47" s="17">
        <v>140000</v>
      </c>
      <c r="G47" s="17"/>
      <c r="H47" s="61" t="s">
        <v>555</v>
      </c>
      <c r="I47" s="81" t="s">
        <v>85</v>
      </c>
      <c r="J47" s="68" t="s">
        <v>528</v>
      </c>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row>
    <row r="48" spans="1:51" s="71" customFormat="1" ht="38.25">
      <c r="A48" s="78">
        <v>34</v>
      </c>
      <c r="B48" s="183"/>
      <c r="C48" s="69">
        <v>42274</v>
      </c>
      <c r="D48" s="58" t="s">
        <v>514</v>
      </c>
      <c r="E48" s="58" t="s">
        <v>542</v>
      </c>
      <c r="F48" s="17">
        <v>110000</v>
      </c>
      <c r="G48" s="17"/>
      <c r="H48" s="61" t="s">
        <v>554</v>
      </c>
      <c r="I48" s="81" t="s">
        <v>85</v>
      </c>
      <c r="J48" s="68" t="s">
        <v>528</v>
      </c>
      <c r="K48" s="76"/>
      <c r="L48" s="79"/>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row>
    <row r="49" spans="1:51" s="71" customFormat="1" ht="38.25">
      <c r="A49" s="78">
        <v>35</v>
      </c>
      <c r="B49" s="183"/>
      <c r="C49" s="69">
        <v>42275</v>
      </c>
      <c r="D49" s="58" t="s">
        <v>529</v>
      </c>
      <c r="E49" s="58" t="s">
        <v>530</v>
      </c>
      <c r="F49" s="17">
        <v>1500000</v>
      </c>
      <c r="G49" s="17"/>
      <c r="H49" s="61" t="s">
        <v>555</v>
      </c>
      <c r="I49" s="81" t="s">
        <v>84</v>
      </c>
      <c r="J49" s="86" t="s">
        <v>505</v>
      </c>
      <c r="K49" s="76"/>
      <c r="L49" s="79"/>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row>
    <row r="50" spans="1:51" s="71" customFormat="1" ht="38.25">
      <c r="A50" s="78">
        <v>36</v>
      </c>
      <c r="B50" s="183"/>
      <c r="C50" s="69">
        <v>42275</v>
      </c>
      <c r="D50" s="58" t="s">
        <v>529</v>
      </c>
      <c r="E50" s="58" t="s">
        <v>530</v>
      </c>
      <c r="F50" s="17">
        <v>1000000</v>
      </c>
      <c r="G50" s="17"/>
      <c r="H50" s="61" t="s">
        <v>554</v>
      </c>
      <c r="I50" s="81" t="s">
        <v>84</v>
      </c>
      <c r="J50" s="86" t="s">
        <v>505</v>
      </c>
      <c r="K50" s="76"/>
      <c r="L50" s="79"/>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row>
    <row r="51" spans="1:51" s="71" customFormat="1" ht="57">
      <c r="A51" s="78">
        <v>37</v>
      </c>
      <c r="B51" s="183"/>
      <c r="C51" s="69">
        <v>42278</v>
      </c>
      <c r="D51" s="58" t="s">
        <v>424</v>
      </c>
      <c r="E51" s="58" t="s">
        <v>425</v>
      </c>
      <c r="F51" s="17">
        <v>1000000</v>
      </c>
      <c r="G51" s="17"/>
      <c r="H51" s="61" t="s">
        <v>555</v>
      </c>
      <c r="I51" s="113" t="s">
        <v>85</v>
      </c>
      <c r="J51" s="93" t="s">
        <v>573</v>
      </c>
      <c r="K51" s="76"/>
      <c r="L51" s="79"/>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s="71" customFormat="1" ht="57">
      <c r="A52" s="78">
        <v>38</v>
      </c>
      <c r="B52" s="183"/>
      <c r="C52" s="69">
        <v>42278</v>
      </c>
      <c r="D52" s="58" t="s">
        <v>424</v>
      </c>
      <c r="E52" s="58" t="s">
        <v>425</v>
      </c>
      <c r="F52" s="17">
        <v>1000000</v>
      </c>
      <c r="G52" s="17"/>
      <c r="H52" s="61" t="s">
        <v>554</v>
      </c>
      <c r="I52" s="113" t="s">
        <v>85</v>
      </c>
      <c r="J52" s="93" t="s">
        <v>573</v>
      </c>
      <c r="K52" s="76"/>
      <c r="L52" s="79"/>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row>
    <row r="53" spans="1:51" s="71" customFormat="1" ht="38.25">
      <c r="A53" s="78">
        <v>39</v>
      </c>
      <c r="B53" s="183"/>
      <c r="C53" s="69">
        <v>42286</v>
      </c>
      <c r="D53" s="58" t="s">
        <v>464</v>
      </c>
      <c r="E53" s="58" t="s">
        <v>568</v>
      </c>
      <c r="F53" s="17">
        <v>100000</v>
      </c>
      <c r="G53" s="17"/>
      <c r="H53" s="83" t="s">
        <v>555</v>
      </c>
      <c r="I53" s="116" t="s">
        <v>639</v>
      </c>
      <c r="J53" s="86" t="s">
        <v>574</v>
      </c>
      <c r="K53" s="76"/>
      <c r="L53" s="79"/>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row>
    <row r="54" spans="1:51" s="71" customFormat="1" ht="38.25">
      <c r="A54" s="78">
        <v>40</v>
      </c>
      <c r="B54" s="183"/>
      <c r="C54" s="69">
        <v>42286</v>
      </c>
      <c r="D54" s="58" t="s">
        <v>464</v>
      </c>
      <c r="E54" s="58" t="s">
        <v>568</v>
      </c>
      <c r="F54" s="17">
        <v>100000</v>
      </c>
      <c r="G54" s="17"/>
      <c r="H54" s="58" t="s">
        <v>554</v>
      </c>
      <c r="I54" s="75" t="s">
        <v>85</v>
      </c>
      <c r="J54" s="86" t="s">
        <v>574</v>
      </c>
      <c r="K54" s="76"/>
      <c r="L54" s="79"/>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row>
    <row r="55" spans="1:51" s="71" customFormat="1" ht="57">
      <c r="A55" s="78">
        <v>41</v>
      </c>
      <c r="B55" s="183"/>
      <c r="C55" s="69">
        <v>42292</v>
      </c>
      <c r="D55" s="58" t="s">
        <v>569</v>
      </c>
      <c r="E55" s="83" t="s">
        <v>570</v>
      </c>
      <c r="F55" s="17">
        <v>300000</v>
      </c>
      <c r="G55" s="17"/>
      <c r="H55" s="83" t="s">
        <v>555</v>
      </c>
      <c r="I55" s="117" t="s">
        <v>85</v>
      </c>
      <c r="J55" s="86"/>
      <c r="K55" s="76"/>
      <c r="L55" s="79"/>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s="71" customFormat="1" ht="57">
      <c r="A56" s="78">
        <v>42</v>
      </c>
      <c r="B56" s="183"/>
      <c r="C56" s="69">
        <v>42292</v>
      </c>
      <c r="D56" s="58" t="s">
        <v>569</v>
      </c>
      <c r="E56" s="58" t="s">
        <v>570</v>
      </c>
      <c r="F56" s="17">
        <v>200000</v>
      </c>
      <c r="G56" s="17"/>
      <c r="H56" s="83" t="s">
        <v>554</v>
      </c>
      <c r="I56" s="117" t="s">
        <v>85</v>
      </c>
      <c r="J56" s="86"/>
      <c r="K56" s="76"/>
      <c r="L56" s="79"/>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row>
    <row r="57" spans="1:51" s="71" customFormat="1" ht="18.75">
      <c r="A57" s="78">
        <v>43</v>
      </c>
      <c r="B57" s="183"/>
      <c r="C57" s="69">
        <v>42301</v>
      </c>
      <c r="D57" s="74" t="s">
        <v>634</v>
      </c>
      <c r="E57" s="58" t="s">
        <v>635</v>
      </c>
      <c r="F57" s="17">
        <v>300000</v>
      </c>
      <c r="G57" s="17"/>
      <c r="H57" s="83" t="s">
        <v>554</v>
      </c>
      <c r="I57" s="77" t="s">
        <v>85</v>
      </c>
      <c r="J57" s="93"/>
      <c r="K57" s="76"/>
      <c r="L57" s="79"/>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row>
    <row r="58" spans="1:51" s="71" customFormat="1" ht="38.25">
      <c r="A58" s="78">
        <v>44</v>
      </c>
      <c r="B58" s="183"/>
      <c r="C58" s="112">
        <v>42303</v>
      </c>
      <c r="D58" s="68" t="s">
        <v>654</v>
      </c>
      <c r="E58" s="83" t="s">
        <v>655</v>
      </c>
      <c r="F58" s="63">
        <v>1000000</v>
      </c>
      <c r="G58" s="17"/>
      <c r="H58" s="83" t="s">
        <v>554</v>
      </c>
      <c r="I58" s="116" t="s">
        <v>85</v>
      </c>
      <c r="J58" s="86"/>
      <c r="K58" s="76"/>
      <c r="L58" s="79"/>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row>
    <row r="59" spans="1:51" s="71" customFormat="1" ht="38.25">
      <c r="A59" s="78">
        <v>45</v>
      </c>
      <c r="B59" s="183"/>
      <c r="C59" s="112">
        <v>42307</v>
      </c>
      <c r="D59" s="68" t="s">
        <v>406</v>
      </c>
      <c r="E59" s="83" t="s">
        <v>56</v>
      </c>
      <c r="F59" s="63">
        <v>500000</v>
      </c>
      <c r="G59" s="17"/>
      <c r="H59" s="83" t="s">
        <v>554</v>
      </c>
      <c r="I59" s="116" t="s">
        <v>85</v>
      </c>
      <c r="J59" s="83" t="s">
        <v>666</v>
      </c>
      <c r="K59" s="76"/>
      <c r="L59" s="79"/>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row>
    <row r="60" spans="1:51" s="71" customFormat="1" ht="38.25">
      <c r="A60" s="78">
        <v>46</v>
      </c>
      <c r="B60" s="183"/>
      <c r="C60" s="112">
        <v>42307</v>
      </c>
      <c r="D60" s="68" t="s">
        <v>406</v>
      </c>
      <c r="E60" s="83" t="s">
        <v>56</v>
      </c>
      <c r="F60" s="63">
        <v>500000</v>
      </c>
      <c r="G60" s="17"/>
      <c r="H60" s="83" t="s">
        <v>555</v>
      </c>
      <c r="I60" s="116" t="s">
        <v>85</v>
      </c>
      <c r="J60" s="83" t="s">
        <v>667</v>
      </c>
      <c r="K60" s="76"/>
      <c r="L60" s="79"/>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row>
    <row r="61" spans="1:51" s="71" customFormat="1" ht="57">
      <c r="A61" s="78">
        <v>47</v>
      </c>
      <c r="B61" s="183"/>
      <c r="C61" s="112">
        <v>42307</v>
      </c>
      <c r="D61" s="68" t="s">
        <v>665</v>
      </c>
      <c r="E61" s="83" t="s">
        <v>119</v>
      </c>
      <c r="F61" s="63">
        <v>125000</v>
      </c>
      <c r="G61" s="17"/>
      <c r="H61" s="61" t="s">
        <v>554</v>
      </c>
      <c r="I61" s="116" t="s">
        <v>85</v>
      </c>
      <c r="J61" s="83" t="s">
        <v>668</v>
      </c>
      <c r="K61" s="76"/>
      <c r="L61" s="79"/>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row>
    <row r="62" spans="1:51" s="71" customFormat="1" ht="57">
      <c r="A62" s="78">
        <v>48</v>
      </c>
      <c r="B62" s="183"/>
      <c r="C62" s="112">
        <v>42307</v>
      </c>
      <c r="D62" s="68" t="s">
        <v>665</v>
      </c>
      <c r="E62" s="83" t="s">
        <v>119</v>
      </c>
      <c r="F62" s="63">
        <v>125000</v>
      </c>
      <c r="G62" s="17"/>
      <c r="H62" s="61" t="s">
        <v>555</v>
      </c>
      <c r="I62" s="116" t="s">
        <v>85</v>
      </c>
      <c r="J62" s="83" t="s">
        <v>668</v>
      </c>
      <c r="K62" s="76"/>
      <c r="L62" s="79"/>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row>
    <row r="63" spans="1:51" s="71" customFormat="1" ht="38.25">
      <c r="A63" s="78">
        <v>49</v>
      </c>
      <c r="B63" s="183"/>
      <c r="C63" s="69">
        <v>42310</v>
      </c>
      <c r="D63" s="58" t="s">
        <v>107</v>
      </c>
      <c r="E63" s="58" t="s">
        <v>673</v>
      </c>
      <c r="F63" s="17">
        <v>500000</v>
      </c>
      <c r="G63" s="17"/>
      <c r="H63" s="61" t="s">
        <v>554</v>
      </c>
      <c r="I63" s="81" t="s">
        <v>85</v>
      </c>
      <c r="J63" s="83" t="s">
        <v>666</v>
      </c>
      <c r="K63" s="76"/>
      <c r="L63" s="79"/>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row>
    <row r="64" spans="1:51" s="71" customFormat="1" ht="38.25">
      <c r="A64" s="78">
        <v>50</v>
      </c>
      <c r="B64" s="183"/>
      <c r="C64" s="69">
        <v>42310</v>
      </c>
      <c r="D64" s="83" t="s">
        <v>367</v>
      </c>
      <c r="E64" s="83" t="s">
        <v>368</v>
      </c>
      <c r="F64" s="63">
        <v>500000</v>
      </c>
      <c r="G64" s="17"/>
      <c r="H64" s="61" t="s">
        <v>554</v>
      </c>
      <c r="I64" s="81" t="s">
        <v>85</v>
      </c>
      <c r="J64" s="83" t="s">
        <v>666</v>
      </c>
      <c r="K64" s="76"/>
      <c r="L64" s="79"/>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row>
    <row r="65" spans="1:51" s="71" customFormat="1" ht="38.25">
      <c r="A65" s="78">
        <v>51</v>
      </c>
      <c r="B65" s="183"/>
      <c r="C65" s="112">
        <v>42313</v>
      </c>
      <c r="D65" s="83" t="s">
        <v>491</v>
      </c>
      <c r="E65" s="83" t="s">
        <v>681</v>
      </c>
      <c r="F65" s="63">
        <v>200000</v>
      </c>
      <c r="G65" s="17"/>
      <c r="H65" s="61" t="s">
        <v>554</v>
      </c>
      <c r="I65" s="81" t="s">
        <v>85</v>
      </c>
      <c r="J65" s="83" t="s">
        <v>680</v>
      </c>
      <c r="K65" s="76"/>
      <c r="L65" s="79"/>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row>
    <row r="66" spans="1:51" s="71" customFormat="1" ht="57">
      <c r="A66" s="78">
        <v>52</v>
      </c>
      <c r="B66" s="183"/>
      <c r="C66" s="112">
        <v>42313</v>
      </c>
      <c r="D66" s="83" t="s">
        <v>682</v>
      </c>
      <c r="E66" s="83" t="s">
        <v>683</v>
      </c>
      <c r="F66" s="63">
        <v>250000</v>
      </c>
      <c r="G66" s="17"/>
      <c r="H66" s="61" t="s">
        <v>554</v>
      </c>
      <c r="I66" s="81" t="s">
        <v>84</v>
      </c>
      <c r="J66" s="83" t="s">
        <v>680</v>
      </c>
      <c r="K66" s="76"/>
      <c r="L66" s="79"/>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row>
    <row r="67" spans="1:51" s="71" customFormat="1" ht="38.25">
      <c r="A67" s="78">
        <v>53</v>
      </c>
      <c r="B67" s="183"/>
      <c r="C67" s="112">
        <v>42313</v>
      </c>
      <c r="D67" s="83" t="s">
        <v>684</v>
      </c>
      <c r="E67" s="83" t="s">
        <v>685</v>
      </c>
      <c r="F67" s="63">
        <v>250000</v>
      </c>
      <c r="G67" s="63"/>
      <c r="H67" s="61" t="s">
        <v>554</v>
      </c>
      <c r="I67" s="81" t="s">
        <v>84</v>
      </c>
      <c r="J67" s="83" t="s">
        <v>680</v>
      </c>
      <c r="K67" s="76"/>
      <c r="L67" s="79"/>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row>
    <row r="68" spans="1:51" s="71" customFormat="1" ht="38.25">
      <c r="A68" s="78">
        <v>54</v>
      </c>
      <c r="B68" s="183"/>
      <c r="C68" s="112">
        <v>42313</v>
      </c>
      <c r="D68" s="83" t="s">
        <v>686</v>
      </c>
      <c r="E68" s="83" t="s">
        <v>687</v>
      </c>
      <c r="F68" s="63">
        <v>250000</v>
      </c>
      <c r="G68" s="17"/>
      <c r="H68" s="61" t="s">
        <v>554</v>
      </c>
      <c r="I68" s="81" t="s">
        <v>84</v>
      </c>
      <c r="J68" s="83" t="s">
        <v>680</v>
      </c>
      <c r="K68" s="76"/>
      <c r="L68" s="79"/>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row>
    <row r="69" spans="1:51" s="71" customFormat="1" ht="57">
      <c r="A69" s="78">
        <v>55</v>
      </c>
      <c r="B69" s="183"/>
      <c r="C69" s="112">
        <v>42316</v>
      </c>
      <c r="D69" s="83" t="s">
        <v>295</v>
      </c>
      <c r="E69" s="83" t="s">
        <v>697</v>
      </c>
      <c r="F69" s="63">
        <v>125000</v>
      </c>
      <c r="G69" s="17"/>
      <c r="H69" s="61" t="s">
        <v>554</v>
      </c>
      <c r="I69" s="81" t="s">
        <v>85</v>
      </c>
      <c r="J69" s="83" t="s">
        <v>706</v>
      </c>
      <c r="K69" s="76"/>
      <c r="L69" s="79"/>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row>
    <row r="70" spans="1:51" s="71" customFormat="1" ht="57">
      <c r="A70" s="78">
        <v>56</v>
      </c>
      <c r="B70" s="183"/>
      <c r="C70" s="112">
        <v>42316</v>
      </c>
      <c r="D70" s="83" t="s">
        <v>295</v>
      </c>
      <c r="E70" s="83" t="s">
        <v>697</v>
      </c>
      <c r="F70" s="63">
        <v>125000</v>
      </c>
      <c r="G70" s="17"/>
      <c r="H70" s="61" t="s">
        <v>555</v>
      </c>
      <c r="I70" s="81" t="s">
        <v>85</v>
      </c>
      <c r="J70" s="83" t="s">
        <v>706</v>
      </c>
      <c r="K70" s="76"/>
      <c r="L70" s="79"/>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row>
    <row r="71" spans="1:51" s="71" customFormat="1" ht="57">
      <c r="A71" s="78">
        <v>57</v>
      </c>
      <c r="B71" s="183"/>
      <c r="C71" s="112">
        <v>42317</v>
      </c>
      <c r="D71" s="83" t="s">
        <v>700</v>
      </c>
      <c r="E71" s="83" t="s">
        <v>701</v>
      </c>
      <c r="F71" s="63">
        <v>125000</v>
      </c>
      <c r="G71" s="17"/>
      <c r="H71" s="61" t="s">
        <v>554</v>
      </c>
      <c r="I71" s="81" t="s">
        <v>84</v>
      </c>
      <c r="J71" s="83" t="s">
        <v>706</v>
      </c>
      <c r="K71" s="76"/>
      <c r="L71" s="79"/>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row>
    <row r="72" spans="1:51" s="71" customFormat="1" ht="57">
      <c r="A72" s="78">
        <v>58</v>
      </c>
      <c r="B72" s="183"/>
      <c r="C72" s="112">
        <v>42317</v>
      </c>
      <c r="D72" s="83" t="s">
        <v>700</v>
      </c>
      <c r="E72" s="83" t="s">
        <v>701</v>
      </c>
      <c r="F72" s="63">
        <v>125000</v>
      </c>
      <c r="G72" s="17"/>
      <c r="H72" s="61" t="s">
        <v>555</v>
      </c>
      <c r="I72" s="81" t="s">
        <v>84</v>
      </c>
      <c r="J72" s="83" t="s">
        <v>706</v>
      </c>
      <c r="K72" s="76"/>
      <c r="L72" s="79"/>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row>
    <row r="73" spans="1:51" s="71" customFormat="1" ht="58.5" customHeight="1">
      <c r="A73" s="78">
        <v>59</v>
      </c>
      <c r="B73" s="183"/>
      <c r="C73" s="112">
        <v>42326</v>
      </c>
      <c r="D73" s="83" t="s">
        <v>145</v>
      </c>
      <c r="E73" s="61" t="s">
        <v>413</v>
      </c>
      <c r="F73" s="63">
        <v>150000</v>
      </c>
      <c r="G73" s="17"/>
      <c r="H73" s="61" t="s">
        <v>554</v>
      </c>
      <c r="I73" s="81" t="s">
        <v>84</v>
      </c>
      <c r="J73" s="83" t="s">
        <v>666</v>
      </c>
      <c r="K73" s="76"/>
      <c r="L73" s="80"/>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row>
    <row r="74" spans="1:51" s="71" customFormat="1" ht="58.5" customHeight="1">
      <c r="A74" s="78">
        <v>60</v>
      </c>
      <c r="B74" s="183"/>
      <c r="C74" s="112">
        <v>42326</v>
      </c>
      <c r="D74" s="83" t="s">
        <v>145</v>
      </c>
      <c r="E74" s="61" t="s">
        <v>413</v>
      </c>
      <c r="F74" s="63">
        <v>100000</v>
      </c>
      <c r="G74" s="17"/>
      <c r="H74" s="61" t="s">
        <v>555</v>
      </c>
      <c r="I74" s="81" t="s">
        <v>84</v>
      </c>
      <c r="J74" s="83" t="s">
        <v>667</v>
      </c>
      <c r="K74" s="76"/>
      <c r="L74" s="80"/>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row>
    <row r="75" spans="1:51" s="71" customFormat="1" ht="38.25">
      <c r="A75" s="78">
        <v>61</v>
      </c>
      <c r="B75" s="183"/>
      <c r="C75" s="112">
        <v>42327</v>
      </c>
      <c r="D75" s="83" t="s">
        <v>727</v>
      </c>
      <c r="E75" s="83" t="s">
        <v>728</v>
      </c>
      <c r="F75" s="63">
        <v>300000</v>
      </c>
      <c r="G75" s="17"/>
      <c r="H75" s="61" t="s">
        <v>554</v>
      </c>
      <c r="I75" s="81" t="s">
        <v>85</v>
      </c>
      <c r="J75" s="83" t="s">
        <v>666</v>
      </c>
      <c r="K75" s="76"/>
      <c r="L75" s="79"/>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row>
    <row r="76" spans="1:51" s="71" customFormat="1" ht="38.25">
      <c r="A76" s="78">
        <v>62</v>
      </c>
      <c r="B76" s="183"/>
      <c r="C76" s="112">
        <v>42327</v>
      </c>
      <c r="D76" s="83" t="s">
        <v>727</v>
      </c>
      <c r="E76" s="83" t="s">
        <v>728</v>
      </c>
      <c r="F76" s="63">
        <v>200000</v>
      </c>
      <c r="G76" s="17"/>
      <c r="H76" s="61" t="s">
        <v>555</v>
      </c>
      <c r="I76" s="81" t="s">
        <v>85</v>
      </c>
      <c r="J76" s="83" t="s">
        <v>667</v>
      </c>
      <c r="K76" s="76"/>
      <c r="L76" s="79"/>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row>
    <row r="77" spans="1:51" s="71" customFormat="1" ht="38.25">
      <c r="A77" s="78">
        <v>63</v>
      </c>
      <c r="B77" s="183"/>
      <c r="C77" s="112">
        <v>42327</v>
      </c>
      <c r="D77" s="83" t="s">
        <v>729</v>
      </c>
      <c r="E77" s="83" t="s">
        <v>728</v>
      </c>
      <c r="F77" s="63">
        <v>300000</v>
      </c>
      <c r="G77" s="17"/>
      <c r="H77" s="61" t="s">
        <v>554</v>
      </c>
      <c r="I77" s="81" t="s">
        <v>85</v>
      </c>
      <c r="J77" s="83" t="s">
        <v>666</v>
      </c>
      <c r="K77" s="76"/>
      <c r="L77" s="79"/>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row>
    <row r="78" spans="1:51" s="71" customFormat="1" ht="38.25">
      <c r="A78" s="78">
        <v>64</v>
      </c>
      <c r="B78" s="183"/>
      <c r="C78" s="112">
        <v>42327</v>
      </c>
      <c r="D78" s="83" t="s">
        <v>729</v>
      </c>
      <c r="E78" s="83" t="s">
        <v>728</v>
      </c>
      <c r="F78" s="63">
        <v>200000</v>
      </c>
      <c r="G78" s="17"/>
      <c r="H78" s="61" t="s">
        <v>555</v>
      </c>
      <c r="I78" s="81" t="s">
        <v>85</v>
      </c>
      <c r="J78" s="83" t="s">
        <v>667</v>
      </c>
      <c r="K78" s="76"/>
      <c r="L78" s="79"/>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row>
    <row r="79" spans="1:51" s="71" customFormat="1" ht="38.25">
      <c r="A79" s="78">
        <v>65</v>
      </c>
      <c r="B79" s="183"/>
      <c r="C79" s="112">
        <v>42327</v>
      </c>
      <c r="D79" s="83" t="s">
        <v>730</v>
      </c>
      <c r="E79" s="83" t="s">
        <v>728</v>
      </c>
      <c r="F79" s="63">
        <v>300000</v>
      </c>
      <c r="G79" s="17"/>
      <c r="H79" s="61" t="s">
        <v>554</v>
      </c>
      <c r="I79" s="81" t="s">
        <v>85</v>
      </c>
      <c r="J79" s="83" t="s">
        <v>666</v>
      </c>
      <c r="K79" s="76"/>
      <c r="L79" s="79"/>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row>
    <row r="80" spans="1:51" s="71" customFormat="1" ht="38.25">
      <c r="A80" s="78">
        <v>66</v>
      </c>
      <c r="B80" s="183"/>
      <c r="C80" s="112">
        <v>42327</v>
      </c>
      <c r="D80" s="83" t="s">
        <v>730</v>
      </c>
      <c r="E80" s="83" t="s">
        <v>728</v>
      </c>
      <c r="F80" s="63">
        <v>200000</v>
      </c>
      <c r="G80" s="17"/>
      <c r="H80" s="61" t="s">
        <v>555</v>
      </c>
      <c r="I80" s="81" t="s">
        <v>85</v>
      </c>
      <c r="J80" s="83" t="s">
        <v>667</v>
      </c>
      <c r="K80" s="76"/>
      <c r="L80" s="79"/>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row>
    <row r="81" spans="1:51" s="71" customFormat="1" ht="38.25">
      <c r="A81" s="78">
        <v>67</v>
      </c>
      <c r="B81" s="183"/>
      <c r="C81" s="112">
        <v>42327</v>
      </c>
      <c r="D81" s="83" t="s">
        <v>741</v>
      </c>
      <c r="E81" s="83" t="s">
        <v>731</v>
      </c>
      <c r="F81" s="63">
        <v>300000</v>
      </c>
      <c r="G81" s="17"/>
      <c r="H81" s="61" t="s">
        <v>554</v>
      </c>
      <c r="I81" s="81" t="s">
        <v>85</v>
      </c>
      <c r="J81" s="83" t="s">
        <v>666</v>
      </c>
      <c r="K81" s="76"/>
      <c r="L81" s="79"/>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row>
    <row r="82" spans="1:51" s="71" customFormat="1" ht="38.25">
      <c r="A82" s="78">
        <v>68</v>
      </c>
      <c r="B82" s="183"/>
      <c r="C82" s="112">
        <v>42327</v>
      </c>
      <c r="D82" s="83" t="s">
        <v>741</v>
      </c>
      <c r="E82" s="83" t="s">
        <v>731</v>
      </c>
      <c r="F82" s="63">
        <v>200000</v>
      </c>
      <c r="G82" s="17"/>
      <c r="H82" s="61" t="s">
        <v>555</v>
      </c>
      <c r="I82" s="81" t="s">
        <v>85</v>
      </c>
      <c r="J82" s="83" t="s">
        <v>667</v>
      </c>
      <c r="K82" s="76"/>
      <c r="L82" s="79"/>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row>
    <row r="83" spans="1:51" s="71" customFormat="1" ht="38.25">
      <c r="A83" s="78">
        <v>69</v>
      </c>
      <c r="B83" s="183"/>
      <c r="C83" s="112">
        <v>42334</v>
      </c>
      <c r="D83" s="58" t="s">
        <v>387</v>
      </c>
      <c r="E83" s="58" t="s">
        <v>388</v>
      </c>
      <c r="F83" s="63">
        <v>100000</v>
      </c>
      <c r="G83" s="17"/>
      <c r="H83" s="61" t="s">
        <v>554</v>
      </c>
      <c r="I83" s="81" t="s">
        <v>85</v>
      </c>
      <c r="J83" s="83" t="s">
        <v>666</v>
      </c>
      <c r="K83" s="76"/>
      <c r="L83" s="79"/>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row>
    <row r="84" spans="1:51" s="71" customFormat="1" ht="38.25">
      <c r="A84" s="78">
        <v>70</v>
      </c>
      <c r="B84" s="183"/>
      <c r="C84" s="112">
        <v>42335</v>
      </c>
      <c r="D84" s="58" t="s">
        <v>52</v>
      </c>
      <c r="E84" s="58" t="s">
        <v>53</v>
      </c>
      <c r="F84" s="63">
        <v>3000000</v>
      </c>
      <c r="G84" s="17"/>
      <c r="H84" s="61" t="s">
        <v>554</v>
      </c>
      <c r="I84" s="81" t="s">
        <v>84</v>
      </c>
      <c r="J84" s="83" t="s">
        <v>666</v>
      </c>
      <c r="K84" s="76"/>
      <c r="L84" s="79"/>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row>
    <row r="85" spans="1:51" s="71" customFormat="1" ht="38.25">
      <c r="A85" s="78">
        <v>71</v>
      </c>
      <c r="B85" s="183"/>
      <c r="C85" s="112">
        <v>42335</v>
      </c>
      <c r="D85" s="58" t="s">
        <v>434</v>
      </c>
      <c r="E85" s="58" t="s">
        <v>435</v>
      </c>
      <c r="F85" s="63">
        <v>500000</v>
      </c>
      <c r="G85" s="17"/>
      <c r="H85" s="61" t="s">
        <v>554</v>
      </c>
      <c r="I85" s="81" t="s">
        <v>84</v>
      </c>
      <c r="J85" s="83" t="s">
        <v>744</v>
      </c>
      <c r="K85" s="76"/>
      <c r="L85" s="79"/>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row>
    <row r="86" spans="1:51" s="71" customFormat="1" ht="38.25">
      <c r="A86" s="78">
        <v>72</v>
      </c>
      <c r="B86" s="183"/>
      <c r="C86" s="112">
        <v>42335</v>
      </c>
      <c r="D86" s="58" t="s">
        <v>436</v>
      </c>
      <c r="E86" s="58" t="s">
        <v>437</v>
      </c>
      <c r="F86" s="63">
        <v>500000</v>
      </c>
      <c r="G86" s="17"/>
      <c r="H86" s="61" t="s">
        <v>554</v>
      </c>
      <c r="I86" s="81" t="s">
        <v>84</v>
      </c>
      <c r="J86" s="83" t="s">
        <v>744</v>
      </c>
      <c r="K86" s="76"/>
      <c r="L86" s="79"/>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row>
    <row r="87" spans="1:51" s="71" customFormat="1" ht="57">
      <c r="A87" s="78">
        <v>73</v>
      </c>
      <c r="B87" s="183"/>
      <c r="C87" s="112">
        <v>42338</v>
      </c>
      <c r="D87" s="61" t="s">
        <v>294</v>
      </c>
      <c r="E87" s="68"/>
      <c r="F87" s="63">
        <v>250000</v>
      </c>
      <c r="G87" s="17"/>
      <c r="H87" s="61" t="s">
        <v>554</v>
      </c>
      <c r="I87" s="81" t="s">
        <v>84</v>
      </c>
      <c r="J87" s="83" t="s">
        <v>668</v>
      </c>
      <c r="K87" s="76"/>
      <c r="L87" s="79"/>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row>
    <row r="88" spans="1:51" s="71" customFormat="1" ht="57">
      <c r="A88" s="78">
        <v>74</v>
      </c>
      <c r="B88" s="183"/>
      <c r="C88" s="112">
        <v>42338</v>
      </c>
      <c r="D88" s="61" t="s">
        <v>294</v>
      </c>
      <c r="E88" s="68"/>
      <c r="F88" s="63">
        <v>250000</v>
      </c>
      <c r="G88" s="17"/>
      <c r="H88" s="61" t="s">
        <v>555</v>
      </c>
      <c r="I88" s="81" t="s">
        <v>84</v>
      </c>
      <c r="J88" s="83" t="s">
        <v>668</v>
      </c>
      <c r="K88" s="76"/>
      <c r="L88" s="79"/>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row>
    <row r="89" spans="1:51" s="71" customFormat="1" ht="57">
      <c r="A89" s="66">
        <v>75</v>
      </c>
      <c r="B89" s="183"/>
      <c r="C89" s="112">
        <v>42339</v>
      </c>
      <c r="D89" s="83" t="s">
        <v>678</v>
      </c>
      <c r="E89" s="83" t="s">
        <v>340</v>
      </c>
      <c r="F89" s="63">
        <v>100000</v>
      </c>
      <c r="G89" s="17"/>
      <c r="H89" s="61" t="s">
        <v>554</v>
      </c>
      <c r="I89" s="81" t="s">
        <v>84</v>
      </c>
      <c r="J89" s="83" t="s">
        <v>761</v>
      </c>
      <c r="K89" s="76"/>
      <c r="L89" s="80"/>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row>
    <row r="90" spans="1:51" s="71" customFormat="1" ht="57">
      <c r="A90" s="66">
        <v>76</v>
      </c>
      <c r="B90" s="183"/>
      <c r="C90" s="112">
        <v>42339</v>
      </c>
      <c r="D90" s="83" t="s">
        <v>678</v>
      </c>
      <c r="E90" s="83" t="s">
        <v>340</v>
      </c>
      <c r="F90" s="63">
        <v>100000</v>
      </c>
      <c r="G90" s="17"/>
      <c r="H90" s="61" t="s">
        <v>555</v>
      </c>
      <c r="I90" s="81" t="s">
        <v>84</v>
      </c>
      <c r="J90" s="83" t="s">
        <v>761</v>
      </c>
      <c r="K90" s="76"/>
      <c r="L90" s="80"/>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row>
    <row r="91" spans="1:51" s="71" customFormat="1" ht="76.5">
      <c r="A91" s="66">
        <v>77</v>
      </c>
      <c r="B91" s="183"/>
      <c r="C91" s="112">
        <v>42341</v>
      </c>
      <c r="D91" s="68" t="s">
        <v>665</v>
      </c>
      <c r="E91" s="83" t="s">
        <v>119</v>
      </c>
      <c r="F91" s="63">
        <v>125000</v>
      </c>
      <c r="G91" s="17"/>
      <c r="H91" s="61" t="s">
        <v>554</v>
      </c>
      <c r="I91" s="81" t="s">
        <v>85</v>
      </c>
      <c r="J91" s="83" t="s">
        <v>762</v>
      </c>
      <c r="K91" s="76"/>
      <c r="L91" s="80"/>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row>
    <row r="92" spans="1:51" s="71" customFormat="1" ht="76.5">
      <c r="A92" s="66">
        <v>78</v>
      </c>
      <c r="B92" s="183"/>
      <c r="C92" s="112">
        <v>42341</v>
      </c>
      <c r="D92" s="68" t="s">
        <v>665</v>
      </c>
      <c r="E92" s="83" t="s">
        <v>119</v>
      </c>
      <c r="F92" s="63">
        <v>125000</v>
      </c>
      <c r="G92" s="17"/>
      <c r="H92" s="61" t="s">
        <v>555</v>
      </c>
      <c r="I92" s="81" t="s">
        <v>85</v>
      </c>
      <c r="J92" s="83" t="s">
        <v>762</v>
      </c>
      <c r="K92" s="76"/>
      <c r="L92" s="80"/>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row>
    <row r="93" spans="1:51" s="71" customFormat="1" ht="18.75">
      <c r="A93" s="66">
        <v>79</v>
      </c>
      <c r="B93" s="183"/>
      <c r="C93" s="112">
        <v>42342</v>
      </c>
      <c r="D93" s="58" t="s">
        <v>759</v>
      </c>
      <c r="E93" s="58" t="s">
        <v>760</v>
      </c>
      <c r="F93" s="63">
        <v>300000</v>
      </c>
      <c r="G93" s="17"/>
      <c r="H93" s="61" t="s">
        <v>553</v>
      </c>
      <c r="I93" s="81" t="s">
        <v>84</v>
      </c>
      <c r="J93" s="83" t="s">
        <v>798</v>
      </c>
      <c r="K93" s="76"/>
      <c r="L93" s="80"/>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row>
    <row r="94" spans="1:51" s="71" customFormat="1" ht="57">
      <c r="A94" s="66">
        <v>80</v>
      </c>
      <c r="B94" s="183"/>
      <c r="C94" s="112">
        <v>42343</v>
      </c>
      <c r="D94" s="58" t="s">
        <v>65</v>
      </c>
      <c r="E94" s="58"/>
      <c r="F94" s="63">
        <v>100000</v>
      </c>
      <c r="G94" s="17"/>
      <c r="H94" s="61" t="s">
        <v>554</v>
      </c>
      <c r="I94" s="81" t="s">
        <v>85</v>
      </c>
      <c r="J94" s="83" t="s">
        <v>761</v>
      </c>
      <c r="K94" s="76"/>
      <c r="L94" s="80"/>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row>
    <row r="95" spans="1:51" s="71" customFormat="1" ht="57">
      <c r="A95" s="66">
        <v>81</v>
      </c>
      <c r="B95" s="183"/>
      <c r="C95" s="112">
        <v>42343</v>
      </c>
      <c r="D95" s="58" t="s">
        <v>65</v>
      </c>
      <c r="E95" s="58"/>
      <c r="F95" s="63">
        <v>100000</v>
      </c>
      <c r="G95" s="17"/>
      <c r="H95" s="61" t="s">
        <v>555</v>
      </c>
      <c r="I95" s="81" t="s">
        <v>85</v>
      </c>
      <c r="J95" s="83" t="s">
        <v>761</v>
      </c>
      <c r="K95" s="76"/>
      <c r="L95" s="80"/>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row>
    <row r="96" spans="1:51" s="71" customFormat="1" ht="57">
      <c r="A96" s="66">
        <v>82</v>
      </c>
      <c r="B96" s="183"/>
      <c r="C96" s="112">
        <v>42343</v>
      </c>
      <c r="D96" s="83" t="s">
        <v>715</v>
      </c>
      <c r="E96" s="83" t="s">
        <v>474</v>
      </c>
      <c r="F96" s="63">
        <v>125000</v>
      </c>
      <c r="G96" s="17"/>
      <c r="H96" s="61" t="s">
        <v>554</v>
      </c>
      <c r="I96" s="81" t="s">
        <v>85</v>
      </c>
      <c r="J96" s="83" t="s">
        <v>761</v>
      </c>
      <c r="K96" s="76"/>
      <c r="L96" s="79"/>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row>
    <row r="97" spans="1:51" s="71" customFormat="1" ht="57">
      <c r="A97" s="66">
        <v>83</v>
      </c>
      <c r="B97" s="183"/>
      <c r="C97" s="112">
        <v>42343</v>
      </c>
      <c r="D97" s="83" t="s">
        <v>715</v>
      </c>
      <c r="E97" s="83" t="s">
        <v>474</v>
      </c>
      <c r="F97" s="63">
        <v>125000</v>
      </c>
      <c r="G97" s="17"/>
      <c r="H97" s="61" t="s">
        <v>555</v>
      </c>
      <c r="I97" s="81" t="s">
        <v>85</v>
      </c>
      <c r="J97" s="83" t="s">
        <v>761</v>
      </c>
      <c r="K97" s="76"/>
      <c r="L97" s="79"/>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row>
    <row r="98" spans="1:51" s="71" customFormat="1" ht="57">
      <c r="A98" s="66">
        <v>84</v>
      </c>
      <c r="B98" s="183"/>
      <c r="C98" s="112">
        <v>42343</v>
      </c>
      <c r="D98" s="83" t="s">
        <v>714</v>
      </c>
      <c r="E98" s="83" t="s">
        <v>560</v>
      </c>
      <c r="F98" s="63">
        <v>100000</v>
      </c>
      <c r="G98" s="17"/>
      <c r="H98" s="61" t="s">
        <v>554</v>
      </c>
      <c r="I98" s="81" t="s">
        <v>85</v>
      </c>
      <c r="J98" s="83" t="s">
        <v>761</v>
      </c>
      <c r="K98" s="76"/>
      <c r="L98" s="79"/>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row>
    <row r="99" spans="1:51" s="71" customFormat="1" ht="57">
      <c r="A99" s="66">
        <v>85</v>
      </c>
      <c r="B99" s="183"/>
      <c r="C99" s="112">
        <v>42343</v>
      </c>
      <c r="D99" s="83" t="s">
        <v>714</v>
      </c>
      <c r="E99" s="83" t="s">
        <v>560</v>
      </c>
      <c r="F99" s="63">
        <v>100000</v>
      </c>
      <c r="G99" s="17"/>
      <c r="H99" s="61" t="s">
        <v>555</v>
      </c>
      <c r="I99" s="81" t="s">
        <v>85</v>
      </c>
      <c r="J99" s="83" t="s">
        <v>761</v>
      </c>
      <c r="K99" s="76"/>
      <c r="L99" s="79"/>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row>
    <row r="100" spans="1:51" s="71" customFormat="1" ht="57">
      <c r="A100" s="66">
        <v>86</v>
      </c>
      <c r="B100" s="183"/>
      <c r="C100" s="112">
        <v>42343</v>
      </c>
      <c r="D100" s="83" t="s">
        <v>561</v>
      </c>
      <c r="E100" s="83" t="s">
        <v>562</v>
      </c>
      <c r="F100" s="63">
        <v>100000</v>
      </c>
      <c r="G100" s="17"/>
      <c r="H100" s="61" t="s">
        <v>554</v>
      </c>
      <c r="I100" s="81" t="s">
        <v>85</v>
      </c>
      <c r="J100" s="83" t="s">
        <v>761</v>
      </c>
      <c r="K100" s="76"/>
      <c r="L100" s="79"/>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row>
    <row r="101" spans="1:51" s="71" customFormat="1" ht="57">
      <c r="A101" s="66">
        <v>87</v>
      </c>
      <c r="B101" s="183"/>
      <c r="C101" s="112">
        <v>42343</v>
      </c>
      <c r="D101" s="83" t="s">
        <v>561</v>
      </c>
      <c r="E101" s="83" t="s">
        <v>562</v>
      </c>
      <c r="F101" s="63">
        <v>100000</v>
      </c>
      <c r="G101" s="17"/>
      <c r="H101" s="61" t="s">
        <v>555</v>
      </c>
      <c r="I101" s="81" t="s">
        <v>85</v>
      </c>
      <c r="J101" s="83" t="s">
        <v>761</v>
      </c>
      <c r="K101" s="76"/>
      <c r="L101" s="79"/>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row>
    <row r="102" spans="1:51" s="71" customFormat="1" ht="38.25">
      <c r="A102" s="66">
        <v>88</v>
      </c>
      <c r="B102" s="183"/>
      <c r="C102" s="112">
        <v>42346</v>
      </c>
      <c r="D102" s="83" t="s">
        <v>765</v>
      </c>
      <c r="E102" s="83" t="s">
        <v>766</v>
      </c>
      <c r="F102" s="63">
        <v>500000</v>
      </c>
      <c r="G102" s="17"/>
      <c r="H102" s="61" t="s">
        <v>555</v>
      </c>
      <c r="I102" s="81" t="s">
        <v>84</v>
      </c>
      <c r="J102" s="83" t="s">
        <v>764</v>
      </c>
      <c r="K102" s="76"/>
      <c r="L102" s="79"/>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row>
    <row r="103" spans="1:51" s="71" customFormat="1" ht="18.75">
      <c r="A103" s="66">
        <v>89</v>
      </c>
      <c r="B103" s="183"/>
      <c r="C103" s="112">
        <v>42347</v>
      </c>
      <c r="D103" s="83" t="s">
        <v>788</v>
      </c>
      <c r="E103" s="83" t="s">
        <v>789</v>
      </c>
      <c r="F103" s="63">
        <v>500000</v>
      </c>
      <c r="G103" s="17"/>
      <c r="H103" s="61" t="s">
        <v>553</v>
      </c>
      <c r="I103" s="117" t="s">
        <v>796</v>
      </c>
      <c r="J103" s="83" t="s">
        <v>797</v>
      </c>
      <c r="K103" s="76"/>
      <c r="L103" s="79"/>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row>
    <row r="104" spans="1:51" s="71" customFormat="1" ht="18.75">
      <c r="A104" s="66">
        <v>90</v>
      </c>
      <c r="B104" s="183"/>
      <c r="C104" s="112">
        <v>42347</v>
      </c>
      <c r="D104" s="83" t="s">
        <v>790</v>
      </c>
      <c r="E104" s="83" t="s">
        <v>789</v>
      </c>
      <c r="F104" s="63">
        <v>300000</v>
      </c>
      <c r="G104" s="17"/>
      <c r="H104" s="61" t="s">
        <v>553</v>
      </c>
      <c r="I104" s="117" t="s">
        <v>796</v>
      </c>
      <c r="J104" s="83" t="s">
        <v>797</v>
      </c>
      <c r="K104" s="76"/>
      <c r="L104" s="79"/>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row>
    <row r="105" spans="1:51" s="71" customFormat="1" ht="18.75">
      <c r="A105" s="66">
        <v>91</v>
      </c>
      <c r="B105" s="183"/>
      <c r="C105" s="112">
        <v>42347</v>
      </c>
      <c r="D105" s="83" t="s">
        <v>54</v>
      </c>
      <c r="E105" s="83"/>
      <c r="F105" s="63">
        <v>1000000</v>
      </c>
      <c r="G105" s="17"/>
      <c r="H105" s="61" t="s">
        <v>553</v>
      </c>
      <c r="I105" s="117" t="s">
        <v>796</v>
      </c>
      <c r="J105" s="83" t="s">
        <v>797</v>
      </c>
      <c r="K105" s="76"/>
      <c r="L105" s="79"/>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row>
    <row r="106" spans="1:51" s="71" customFormat="1" ht="18.75">
      <c r="A106" s="66">
        <v>92</v>
      </c>
      <c r="B106" s="183"/>
      <c r="C106" s="112">
        <v>42347</v>
      </c>
      <c r="D106" s="83" t="s">
        <v>67</v>
      </c>
      <c r="E106" s="83" t="s">
        <v>68</v>
      </c>
      <c r="F106" s="63">
        <v>200000</v>
      </c>
      <c r="G106" s="17"/>
      <c r="H106" s="61" t="s">
        <v>553</v>
      </c>
      <c r="I106" s="117" t="s">
        <v>796</v>
      </c>
      <c r="J106" s="83" t="s">
        <v>797</v>
      </c>
      <c r="K106" s="76"/>
      <c r="L106" s="79"/>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row>
    <row r="107" spans="1:51" s="71" customFormat="1" ht="38.25">
      <c r="A107" s="66">
        <v>93</v>
      </c>
      <c r="B107" s="183"/>
      <c r="C107" s="112">
        <v>42348</v>
      </c>
      <c r="D107" s="83" t="s">
        <v>791</v>
      </c>
      <c r="E107" s="83" t="s">
        <v>792</v>
      </c>
      <c r="F107" s="63">
        <v>700000</v>
      </c>
      <c r="G107" s="17"/>
      <c r="H107" s="61" t="s">
        <v>555</v>
      </c>
      <c r="I107" s="117" t="s">
        <v>796</v>
      </c>
      <c r="J107" s="83" t="s">
        <v>764</v>
      </c>
      <c r="K107" s="76"/>
      <c r="L107" s="79"/>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row>
    <row r="108" spans="1:51" s="71" customFormat="1" ht="57">
      <c r="A108" s="66">
        <v>94</v>
      </c>
      <c r="B108" s="183"/>
      <c r="C108" s="112">
        <v>42350</v>
      </c>
      <c r="D108" s="83" t="s">
        <v>793</v>
      </c>
      <c r="E108" s="83" t="s">
        <v>787</v>
      </c>
      <c r="F108" s="63">
        <v>1330000</v>
      </c>
      <c r="G108" s="17"/>
      <c r="H108" s="61" t="s">
        <v>555</v>
      </c>
      <c r="I108" s="117" t="s">
        <v>639</v>
      </c>
      <c r="J108" s="83" t="s">
        <v>764</v>
      </c>
      <c r="K108" s="76"/>
      <c r="L108" s="79"/>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row>
    <row r="109" spans="1:51" s="71" customFormat="1" ht="57">
      <c r="A109" s="66">
        <v>95</v>
      </c>
      <c r="B109" s="183"/>
      <c r="C109" s="112">
        <v>42350</v>
      </c>
      <c r="D109" s="83" t="s">
        <v>794</v>
      </c>
      <c r="E109" s="83" t="s">
        <v>795</v>
      </c>
      <c r="F109" s="63">
        <v>200000</v>
      </c>
      <c r="G109" s="17"/>
      <c r="H109" s="61" t="s">
        <v>554</v>
      </c>
      <c r="I109" s="117" t="s">
        <v>639</v>
      </c>
      <c r="J109" s="83" t="s">
        <v>761</v>
      </c>
      <c r="K109" s="76"/>
      <c r="L109" s="79"/>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row>
    <row r="110" spans="1:51" s="71" customFormat="1" ht="57">
      <c r="A110" s="66">
        <v>96</v>
      </c>
      <c r="B110" s="183"/>
      <c r="C110" s="112">
        <v>42350</v>
      </c>
      <c r="D110" s="83" t="s">
        <v>794</v>
      </c>
      <c r="E110" s="83" t="s">
        <v>795</v>
      </c>
      <c r="F110" s="63">
        <v>200000</v>
      </c>
      <c r="G110" s="17"/>
      <c r="H110" s="61" t="s">
        <v>555</v>
      </c>
      <c r="I110" s="117" t="s">
        <v>639</v>
      </c>
      <c r="J110" s="83" t="s">
        <v>761</v>
      </c>
      <c r="K110" s="76"/>
      <c r="L110" s="79"/>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row>
    <row r="111" spans="1:51" s="71" customFormat="1" ht="38.25">
      <c r="A111" s="66">
        <v>97</v>
      </c>
      <c r="B111" s="183"/>
      <c r="C111" s="112">
        <v>42350</v>
      </c>
      <c r="D111" s="83" t="s">
        <v>710</v>
      </c>
      <c r="E111" s="83" t="s">
        <v>661</v>
      </c>
      <c r="F111" s="63">
        <v>1000000</v>
      </c>
      <c r="G111" s="17"/>
      <c r="H111" s="61" t="s">
        <v>553</v>
      </c>
      <c r="I111" s="117" t="s">
        <v>639</v>
      </c>
      <c r="J111" s="83" t="s">
        <v>797</v>
      </c>
      <c r="K111" s="76"/>
      <c r="L111" s="79"/>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row>
    <row r="112" spans="1:51" s="71" customFormat="1" ht="38.25">
      <c r="A112" s="66">
        <v>98</v>
      </c>
      <c r="B112" s="183"/>
      <c r="C112" s="112">
        <v>42350</v>
      </c>
      <c r="D112" s="83" t="s">
        <v>72</v>
      </c>
      <c r="E112" s="83" t="s">
        <v>407</v>
      </c>
      <c r="F112" s="63">
        <v>2000000</v>
      </c>
      <c r="G112" s="17"/>
      <c r="H112" s="61" t="s">
        <v>553</v>
      </c>
      <c r="I112" s="117" t="s">
        <v>639</v>
      </c>
      <c r="J112" s="83" t="s">
        <v>797</v>
      </c>
      <c r="K112" s="76"/>
      <c r="L112" s="79"/>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row>
    <row r="113" spans="1:51" s="71" customFormat="1" ht="38.25">
      <c r="A113" s="66">
        <v>99</v>
      </c>
      <c r="B113" s="183"/>
      <c r="C113" s="112">
        <v>42350</v>
      </c>
      <c r="D113" s="83" t="s">
        <v>36</v>
      </c>
      <c r="E113" s="83" t="s">
        <v>407</v>
      </c>
      <c r="F113" s="63">
        <v>1000000</v>
      </c>
      <c r="G113" s="17"/>
      <c r="H113" s="61" t="s">
        <v>553</v>
      </c>
      <c r="I113" s="117" t="s">
        <v>639</v>
      </c>
      <c r="J113" s="83" t="s">
        <v>797</v>
      </c>
      <c r="K113" s="76"/>
      <c r="L113" s="79"/>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row>
    <row r="114" spans="1:51" s="71" customFormat="1" ht="57">
      <c r="A114" s="66">
        <v>100</v>
      </c>
      <c r="B114" s="183"/>
      <c r="C114" s="112">
        <v>42352</v>
      </c>
      <c r="D114" s="83" t="s">
        <v>578</v>
      </c>
      <c r="E114" s="83" t="s">
        <v>579</v>
      </c>
      <c r="F114" s="63">
        <v>300000</v>
      </c>
      <c r="G114" s="17"/>
      <c r="H114" s="61" t="s">
        <v>555</v>
      </c>
      <c r="I114" s="81" t="s">
        <v>84</v>
      </c>
      <c r="J114" s="83" t="s">
        <v>764</v>
      </c>
      <c r="K114" s="76"/>
      <c r="L114" s="79"/>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row>
    <row r="115" spans="1:51" s="71" customFormat="1" ht="38.25">
      <c r="A115" s="66">
        <v>101</v>
      </c>
      <c r="B115" s="183"/>
      <c r="C115" s="112">
        <v>42353</v>
      </c>
      <c r="D115" s="83" t="s">
        <v>533</v>
      </c>
      <c r="E115" s="61" t="s">
        <v>334</v>
      </c>
      <c r="F115" s="63">
        <v>3000000</v>
      </c>
      <c r="G115" s="17"/>
      <c r="H115" s="61" t="s">
        <v>554</v>
      </c>
      <c r="I115" s="81" t="s">
        <v>84</v>
      </c>
      <c r="J115" s="83" t="s">
        <v>744</v>
      </c>
      <c r="K115" s="76"/>
      <c r="L115" s="79"/>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row>
    <row r="116" spans="1:51" s="71" customFormat="1" ht="38.25">
      <c r="A116" s="66">
        <v>102</v>
      </c>
      <c r="B116" s="183"/>
      <c r="C116" s="112">
        <v>42353</v>
      </c>
      <c r="D116" s="83" t="s">
        <v>533</v>
      </c>
      <c r="E116" s="61" t="s">
        <v>334</v>
      </c>
      <c r="F116" s="63">
        <v>2000000</v>
      </c>
      <c r="G116" s="17"/>
      <c r="H116" s="61" t="s">
        <v>553</v>
      </c>
      <c r="I116" s="81" t="s">
        <v>84</v>
      </c>
      <c r="J116" s="83" t="s">
        <v>797</v>
      </c>
      <c r="K116" s="76"/>
      <c r="L116" s="79"/>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row>
    <row r="117" spans="1:51" s="71" customFormat="1" ht="18.75">
      <c r="A117" s="66">
        <v>103</v>
      </c>
      <c r="B117" s="183"/>
      <c r="C117" s="112">
        <v>42353</v>
      </c>
      <c r="D117" s="58" t="s">
        <v>117</v>
      </c>
      <c r="E117" s="58" t="s">
        <v>837</v>
      </c>
      <c r="F117" s="63">
        <v>2000000</v>
      </c>
      <c r="G117" s="17"/>
      <c r="H117" s="61" t="s">
        <v>553</v>
      </c>
      <c r="I117" s="81" t="s">
        <v>84</v>
      </c>
      <c r="J117" s="83" t="s">
        <v>797</v>
      </c>
      <c r="K117" s="76"/>
      <c r="L117" s="79"/>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row>
    <row r="118" spans="1:51" s="71" customFormat="1" ht="38.25">
      <c r="A118" s="66">
        <v>104</v>
      </c>
      <c r="B118" s="183"/>
      <c r="C118" s="112">
        <v>42353</v>
      </c>
      <c r="D118" s="83" t="s">
        <v>384</v>
      </c>
      <c r="E118" s="83" t="s">
        <v>640</v>
      </c>
      <c r="F118" s="63">
        <v>1000000</v>
      </c>
      <c r="G118" s="17"/>
      <c r="H118" s="61" t="s">
        <v>553</v>
      </c>
      <c r="I118" s="81" t="s">
        <v>84</v>
      </c>
      <c r="J118" s="83" t="s">
        <v>797</v>
      </c>
      <c r="K118" s="76"/>
      <c r="L118" s="79"/>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row>
    <row r="119" spans="1:51" s="71" customFormat="1" ht="18.75">
      <c r="A119" s="66">
        <v>105</v>
      </c>
      <c r="B119" s="183"/>
      <c r="C119" s="112">
        <v>42354</v>
      </c>
      <c r="D119" s="83" t="s">
        <v>693</v>
      </c>
      <c r="E119" s="83" t="s">
        <v>694</v>
      </c>
      <c r="F119" s="63">
        <v>200000</v>
      </c>
      <c r="G119" s="17"/>
      <c r="H119" s="61" t="s">
        <v>553</v>
      </c>
      <c r="I119" s="81" t="s">
        <v>84</v>
      </c>
      <c r="J119" s="83" t="s">
        <v>797</v>
      </c>
      <c r="K119" s="76"/>
      <c r="L119" s="79"/>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row>
    <row r="120" spans="1:51" s="71" customFormat="1" ht="18.75">
      <c r="A120" s="66">
        <v>106</v>
      </c>
      <c r="B120" s="183"/>
      <c r="C120" s="112">
        <v>42354</v>
      </c>
      <c r="D120" s="83" t="s">
        <v>801</v>
      </c>
      <c r="E120" s="83" t="s">
        <v>802</v>
      </c>
      <c r="F120" s="63">
        <v>200000</v>
      </c>
      <c r="G120" s="17"/>
      <c r="H120" s="61" t="s">
        <v>553</v>
      </c>
      <c r="I120" s="81" t="s">
        <v>84</v>
      </c>
      <c r="J120" s="83" t="s">
        <v>797</v>
      </c>
      <c r="K120" s="76"/>
      <c r="L120" s="79"/>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row>
    <row r="121" spans="1:51" s="71" customFormat="1" ht="18.75">
      <c r="A121" s="66">
        <v>107</v>
      </c>
      <c r="B121" s="183"/>
      <c r="C121" s="112">
        <v>42360</v>
      </c>
      <c r="D121" s="83" t="s">
        <v>803</v>
      </c>
      <c r="E121" s="83" t="s">
        <v>804</v>
      </c>
      <c r="F121" s="63">
        <v>500000</v>
      </c>
      <c r="G121" s="17"/>
      <c r="H121" s="61" t="s">
        <v>553</v>
      </c>
      <c r="I121" s="81" t="s">
        <v>84</v>
      </c>
      <c r="J121" s="83" t="s">
        <v>797</v>
      </c>
      <c r="K121" s="76"/>
      <c r="L121" s="79"/>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row>
    <row r="122" spans="1:51" s="71" customFormat="1" ht="38.25">
      <c r="A122" s="66">
        <v>108</v>
      </c>
      <c r="B122" s="183"/>
      <c r="C122" s="112">
        <v>42360</v>
      </c>
      <c r="D122" s="83" t="s">
        <v>805</v>
      </c>
      <c r="E122" s="83" t="s">
        <v>806</v>
      </c>
      <c r="F122" s="63">
        <v>1000000</v>
      </c>
      <c r="G122" s="17"/>
      <c r="H122" s="61" t="s">
        <v>555</v>
      </c>
      <c r="I122" s="81" t="s">
        <v>84</v>
      </c>
      <c r="J122" s="83" t="s">
        <v>764</v>
      </c>
      <c r="K122" s="76"/>
      <c r="L122" s="79"/>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row>
    <row r="123" spans="1:51" s="71" customFormat="1" ht="38.25">
      <c r="A123" s="66">
        <v>109</v>
      </c>
      <c r="B123" s="183"/>
      <c r="C123" s="112">
        <v>42363</v>
      </c>
      <c r="D123" s="83" t="s">
        <v>820</v>
      </c>
      <c r="E123" s="83"/>
      <c r="F123" s="63">
        <v>29992</v>
      </c>
      <c r="G123" s="17"/>
      <c r="H123" s="61" t="s">
        <v>817</v>
      </c>
      <c r="I123" s="81" t="s">
        <v>84</v>
      </c>
      <c r="J123" s="83"/>
      <c r="K123" s="76"/>
      <c r="L123" s="79"/>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row>
    <row r="124" spans="1:51" s="71" customFormat="1" ht="38.25">
      <c r="A124" s="66">
        <v>110</v>
      </c>
      <c r="B124" s="183"/>
      <c r="C124" s="112">
        <v>42364</v>
      </c>
      <c r="D124" s="83" t="s">
        <v>812</v>
      </c>
      <c r="E124" s="83"/>
      <c r="F124" s="63">
        <v>520000</v>
      </c>
      <c r="G124" s="17"/>
      <c r="H124" s="61" t="s">
        <v>555</v>
      </c>
      <c r="I124" s="81" t="s">
        <v>85</v>
      </c>
      <c r="J124" s="83" t="s">
        <v>764</v>
      </c>
      <c r="K124" s="76"/>
      <c r="L124" s="79"/>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row>
    <row r="125" spans="1:51" s="71" customFormat="1" ht="38.25">
      <c r="A125" s="66">
        <v>111</v>
      </c>
      <c r="B125" s="183"/>
      <c r="C125" s="112">
        <v>42366</v>
      </c>
      <c r="D125" s="83" t="s">
        <v>449</v>
      </c>
      <c r="E125" s="58" t="s">
        <v>450</v>
      </c>
      <c r="F125" s="63">
        <v>300000</v>
      </c>
      <c r="G125" s="17"/>
      <c r="H125" s="61" t="s">
        <v>554</v>
      </c>
      <c r="I125" s="81" t="s">
        <v>84</v>
      </c>
      <c r="J125" s="83" t="s">
        <v>744</v>
      </c>
      <c r="K125" s="76"/>
      <c r="L125" s="79"/>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row>
    <row r="126" spans="1:51" s="71" customFormat="1" ht="57">
      <c r="A126" s="66">
        <v>112</v>
      </c>
      <c r="B126" s="183"/>
      <c r="C126" s="112">
        <v>42367</v>
      </c>
      <c r="D126" s="83" t="s">
        <v>71</v>
      </c>
      <c r="E126" s="83"/>
      <c r="F126" s="63">
        <v>500000</v>
      </c>
      <c r="G126" s="17"/>
      <c r="H126" s="61" t="s">
        <v>554</v>
      </c>
      <c r="I126" s="81" t="s">
        <v>84</v>
      </c>
      <c r="J126" s="83" t="s">
        <v>813</v>
      </c>
      <c r="K126" s="76"/>
      <c r="L126" s="79"/>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row>
    <row r="127" spans="1:51" s="71" customFormat="1" ht="57">
      <c r="A127" s="66">
        <v>113</v>
      </c>
      <c r="B127" s="183"/>
      <c r="C127" s="112">
        <v>42367</v>
      </c>
      <c r="D127" s="83" t="s">
        <v>71</v>
      </c>
      <c r="E127" s="83"/>
      <c r="F127" s="63">
        <v>500000</v>
      </c>
      <c r="G127" s="17"/>
      <c r="H127" s="61" t="s">
        <v>555</v>
      </c>
      <c r="I127" s="81" t="s">
        <v>84</v>
      </c>
      <c r="J127" s="83" t="s">
        <v>813</v>
      </c>
      <c r="K127" s="76"/>
      <c r="L127" s="79"/>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row>
    <row r="128" spans="1:49" s="71" customFormat="1" ht="38.25">
      <c r="A128" s="66">
        <v>114</v>
      </c>
      <c r="B128" s="25"/>
      <c r="C128" s="112">
        <v>42368</v>
      </c>
      <c r="D128" s="61" t="s">
        <v>757</v>
      </c>
      <c r="E128" s="58" t="s">
        <v>418</v>
      </c>
      <c r="F128" s="63">
        <v>500000</v>
      </c>
      <c r="G128" s="17"/>
      <c r="H128" s="61" t="s">
        <v>554</v>
      </c>
      <c r="I128" s="81" t="s">
        <v>84</v>
      </c>
      <c r="J128" s="83" t="s">
        <v>744</v>
      </c>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row>
    <row r="129" spans="1:49" s="71" customFormat="1" ht="38.25">
      <c r="A129" s="66">
        <v>115</v>
      </c>
      <c r="B129" s="25"/>
      <c r="C129" s="112">
        <v>42368</v>
      </c>
      <c r="D129" s="58" t="s">
        <v>421</v>
      </c>
      <c r="E129" s="83" t="s">
        <v>418</v>
      </c>
      <c r="F129" s="63">
        <v>500000</v>
      </c>
      <c r="G129" s="17"/>
      <c r="H129" s="61" t="s">
        <v>554</v>
      </c>
      <c r="I129" s="81" t="s">
        <v>84</v>
      </c>
      <c r="J129" s="83" t="s">
        <v>744</v>
      </c>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row>
    <row r="130" spans="1:49" s="71" customFormat="1" ht="38.25">
      <c r="A130" s="66">
        <v>116</v>
      </c>
      <c r="B130" s="25"/>
      <c r="C130" s="112">
        <v>42368</v>
      </c>
      <c r="D130" s="58" t="s">
        <v>422</v>
      </c>
      <c r="E130" s="58" t="s">
        <v>418</v>
      </c>
      <c r="F130" s="63">
        <v>100000</v>
      </c>
      <c r="G130" s="17"/>
      <c r="H130" s="61" t="s">
        <v>554</v>
      </c>
      <c r="I130" s="81" t="s">
        <v>84</v>
      </c>
      <c r="J130" s="83" t="s">
        <v>744</v>
      </c>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row>
    <row r="131" spans="1:49" s="71" customFormat="1" ht="38.25">
      <c r="A131" s="66">
        <v>117</v>
      </c>
      <c r="B131" s="25"/>
      <c r="C131" s="112">
        <v>42368</v>
      </c>
      <c r="D131" s="58" t="s">
        <v>423</v>
      </c>
      <c r="E131" s="83" t="s">
        <v>418</v>
      </c>
      <c r="F131" s="63">
        <v>300000</v>
      </c>
      <c r="G131" s="17"/>
      <c r="H131" s="61" t="s">
        <v>554</v>
      </c>
      <c r="I131" s="81" t="s">
        <v>84</v>
      </c>
      <c r="J131" s="83" t="s">
        <v>744</v>
      </c>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row>
    <row r="132" spans="1:49" s="71" customFormat="1" ht="38.25">
      <c r="A132" s="66">
        <v>118</v>
      </c>
      <c r="B132" s="25"/>
      <c r="C132" s="112">
        <v>42368</v>
      </c>
      <c r="D132" s="58" t="s">
        <v>419</v>
      </c>
      <c r="E132" s="58" t="s">
        <v>418</v>
      </c>
      <c r="F132" s="63">
        <v>500000</v>
      </c>
      <c r="G132" s="17"/>
      <c r="H132" s="61" t="s">
        <v>554</v>
      </c>
      <c r="I132" s="81" t="s">
        <v>84</v>
      </c>
      <c r="J132" s="83" t="s">
        <v>744</v>
      </c>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row>
    <row r="133" spans="1:49" s="71" customFormat="1" ht="38.25">
      <c r="A133" s="66">
        <v>119</v>
      </c>
      <c r="B133" s="25"/>
      <c r="C133" s="112">
        <v>42368</v>
      </c>
      <c r="D133" s="83" t="s">
        <v>290</v>
      </c>
      <c r="E133" s="83" t="s">
        <v>758</v>
      </c>
      <c r="F133" s="63">
        <v>500000</v>
      </c>
      <c r="G133" s="17"/>
      <c r="H133" s="61" t="s">
        <v>554</v>
      </c>
      <c r="I133" s="81" t="s">
        <v>84</v>
      </c>
      <c r="J133" s="83" t="s">
        <v>744</v>
      </c>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row>
    <row r="134" spans="1:49" s="71" customFormat="1" ht="38.25">
      <c r="A134" s="66">
        <v>120</v>
      </c>
      <c r="B134" s="25"/>
      <c r="C134" s="112">
        <v>42368</v>
      </c>
      <c r="D134" s="83" t="s">
        <v>290</v>
      </c>
      <c r="E134" s="83" t="s">
        <v>758</v>
      </c>
      <c r="F134" s="63">
        <v>500000</v>
      </c>
      <c r="G134" s="17"/>
      <c r="H134" s="61" t="s">
        <v>555</v>
      </c>
      <c r="I134" s="81" t="s">
        <v>84</v>
      </c>
      <c r="J134" s="83" t="s">
        <v>764</v>
      </c>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row>
    <row r="135" spans="2:51" s="71" customFormat="1" ht="18.75">
      <c r="B135" s="66">
        <v>1</v>
      </c>
      <c r="C135" s="112">
        <v>42339</v>
      </c>
      <c r="D135" s="83" t="s">
        <v>821</v>
      </c>
      <c r="E135" s="83"/>
      <c r="G135" s="168">
        <v>13200</v>
      </c>
      <c r="H135" s="61" t="s">
        <v>817</v>
      </c>
      <c r="I135" s="81" t="s">
        <v>84</v>
      </c>
      <c r="J135" s="83"/>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row>
    <row r="136" spans="2:51" s="71" customFormat="1" ht="76.5">
      <c r="B136" s="66">
        <v>2</v>
      </c>
      <c r="C136" s="112">
        <v>42343</v>
      </c>
      <c r="D136" s="83" t="s">
        <v>763</v>
      </c>
      <c r="E136" s="58"/>
      <c r="F136" s="17"/>
      <c r="G136" s="180">
        <f>133000*30</f>
        <v>3990000</v>
      </c>
      <c r="H136" s="61" t="s">
        <v>555</v>
      </c>
      <c r="I136" s="81" t="s">
        <v>85</v>
      </c>
      <c r="J136" s="83" t="s">
        <v>810</v>
      </c>
      <c r="K136" s="76"/>
      <c r="L136" s="79"/>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row>
    <row r="137" spans="2:51" s="71" customFormat="1" ht="73.5" customHeight="1">
      <c r="B137" s="66">
        <v>3</v>
      </c>
      <c r="C137" s="112">
        <v>42346</v>
      </c>
      <c r="D137" s="83" t="s">
        <v>830</v>
      </c>
      <c r="E137" s="58"/>
      <c r="F137" s="17"/>
      <c r="G137" s="180">
        <v>32500000</v>
      </c>
      <c r="H137" s="61" t="s">
        <v>553</v>
      </c>
      <c r="I137" s="81" t="s">
        <v>85</v>
      </c>
      <c r="J137" s="65" t="s">
        <v>748</v>
      </c>
      <c r="K137" s="76"/>
      <c r="L137" s="79"/>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row>
    <row r="138" spans="2:51" s="198" customFormat="1" ht="68.25" customHeight="1">
      <c r="B138" s="199">
        <v>4</v>
      </c>
      <c r="C138" s="191">
        <v>42346</v>
      </c>
      <c r="D138" s="194" t="s">
        <v>767</v>
      </c>
      <c r="E138" s="192"/>
      <c r="F138" s="193"/>
      <c r="G138" s="200">
        <v>20000000</v>
      </c>
      <c r="H138" s="192" t="s">
        <v>553</v>
      </c>
      <c r="I138" s="201" t="s">
        <v>85</v>
      </c>
      <c r="J138" s="202" t="s">
        <v>745</v>
      </c>
      <c r="K138" s="203"/>
      <c r="L138" s="204"/>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row>
    <row r="139" spans="2:51" s="71" customFormat="1" ht="57">
      <c r="B139" s="66">
        <v>5</v>
      </c>
      <c r="C139" s="112">
        <v>42350</v>
      </c>
      <c r="D139" s="83" t="s">
        <v>799</v>
      </c>
      <c r="E139" s="58"/>
      <c r="F139" s="17"/>
      <c r="G139" s="180">
        <f>21*133000</f>
        <v>2793000</v>
      </c>
      <c r="H139" s="61" t="s">
        <v>555</v>
      </c>
      <c r="I139" s="81" t="s">
        <v>85</v>
      </c>
      <c r="J139" s="83" t="s">
        <v>800</v>
      </c>
      <c r="K139" s="76"/>
      <c r="L139" s="79"/>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row>
    <row r="140" spans="2:51" s="71" customFormat="1" ht="57">
      <c r="B140" s="66">
        <v>6</v>
      </c>
      <c r="C140" s="112">
        <v>42356</v>
      </c>
      <c r="D140" s="83" t="s">
        <v>807</v>
      </c>
      <c r="E140" s="58"/>
      <c r="F140" s="17"/>
      <c r="G140" s="180">
        <v>2500000</v>
      </c>
      <c r="H140" s="61" t="s">
        <v>553</v>
      </c>
      <c r="I140" s="81" t="s">
        <v>85</v>
      </c>
      <c r="J140" s="65" t="s">
        <v>745</v>
      </c>
      <c r="K140" s="76"/>
      <c r="L140" s="79"/>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row>
    <row r="141" spans="2:51" s="71" customFormat="1" ht="76.5">
      <c r="B141" s="66">
        <v>7</v>
      </c>
      <c r="C141" s="112">
        <v>42358</v>
      </c>
      <c r="D141" s="83" t="s">
        <v>808</v>
      </c>
      <c r="E141" s="58"/>
      <c r="F141" s="17"/>
      <c r="G141" s="180">
        <f>30*133000</f>
        <v>3990000</v>
      </c>
      <c r="H141" s="61" t="s">
        <v>555</v>
      </c>
      <c r="I141" s="81" t="s">
        <v>85</v>
      </c>
      <c r="J141" s="83" t="s">
        <v>809</v>
      </c>
      <c r="K141" s="76"/>
      <c r="L141" s="79"/>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row>
    <row r="142" spans="2:51" s="71" customFormat="1" ht="18.75">
      <c r="B142" s="66">
        <v>8</v>
      </c>
      <c r="C142" s="112">
        <v>42363</v>
      </c>
      <c r="D142" s="83" t="s">
        <v>747</v>
      </c>
      <c r="E142" s="58"/>
      <c r="F142" s="17"/>
      <c r="G142" s="188">
        <v>11200000</v>
      </c>
      <c r="H142" s="61" t="s">
        <v>554</v>
      </c>
      <c r="I142" s="81" t="s">
        <v>85</v>
      </c>
      <c r="J142" s="65" t="s">
        <v>811</v>
      </c>
      <c r="K142" s="76"/>
      <c r="L142" s="79"/>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row>
    <row r="143" spans="2:51" s="71" customFormat="1" ht="38.25">
      <c r="B143" s="66">
        <v>9</v>
      </c>
      <c r="C143" s="112">
        <v>42364</v>
      </c>
      <c r="D143" s="83" t="s">
        <v>814</v>
      </c>
      <c r="E143" s="58"/>
      <c r="F143" s="17"/>
      <c r="G143" s="180">
        <f>20*133000</f>
        <v>2660000</v>
      </c>
      <c r="H143" s="61" t="s">
        <v>555</v>
      </c>
      <c r="I143" s="81" t="s">
        <v>85</v>
      </c>
      <c r="J143" s="83" t="s">
        <v>816</v>
      </c>
      <c r="K143" s="76"/>
      <c r="L143" s="79"/>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row>
    <row r="144" spans="2:51" s="71" customFormat="1" ht="57">
      <c r="B144" s="66">
        <v>10</v>
      </c>
      <c r="C144" s="112">
        <v>42367</v>
      </c>
      <c r="D144" s="213" t="s">
        <v>815</v>
      </c>
      <c r="E144" s="61"/>
      <c r="F144" s="17"/>
      <c r="G144" s="180">
        <v>2500000</v>
      </c>
      <c r="H144" s="61" t="s">
        <v>553</v>
      </c>
      <c r="I144" s="81" t="s">
        <v>85</v>
      </c>
      <c r="J144" s="65" t="s">
        <v>740</v>
      </c>
      <c r="K144" s="76"/>
      <c r="L144" s="79"/>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row>
    <row r="145" spans="2:51" s="71" customFormat="1" ht="76.5">
      <c r="B145" s="66">
        <v>11</v>
      </c>
      <c r="C145" s="112">
        <v>42369</v>
      </c>
      <c r="D145" s="212" t="s">
        <v>822</v>
      </c>
      <c r="E145" s="83"/>
      <c r="F145" s="168"/>
      <c r="G145" s="180">
        <v>29150000</v>
      </c>
      <c r="H145" s="71" t="s">
        <v>553</v>
      </c>
      <c r="I145" s="75" t="s">
        <v>85</v>
      </c>
      <c r="J145" s="65" t="s">
        <v>832</v>
      </c>
      <c r="K145" s="76"/>
      <c r="L145" s="79"/>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row>
    <row r="146" spans="2:51" s="71" customFormat="1" ht="96">
      <c r="B146" s="66">
        <v>12</v>
      </c>
      <c r="C146" s="112">
        <v>42369</v>
      </c>
      <c r="D146" s="83" t="s">
        <v>831</v>
      </c>
      <c r="E146" s="83"/>
      <c r="F146" s="168"/>
      <c r="G146" s="180">
        <v>11000</v>
      </c>
      <c r="H146" s="71" t="s">
        <v>817</v>
      </c>
      <c r="I146" s="71" t="s">
        <v>84</v>
      </c>
      <c r="K146" s="76"/>
      <c r="L146" s="79"/>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row>
  </sheetData>
  <sheetProtection/>
  <mergeCells count="17">
    <mergeCell ref="J13:J14"/>
    <mergeCell ref="A13:B13"/>
    <mergeCell ref="C13:C14"/>
    <mergeCell ref="D13:D14"/>
    <mergeCell ref="E13:E14"/>
    <mergeCell ref="F13:F14"/>
    <mergeCell ref="I13:I14"/>
    <mergeCell ref="J1:J5"/>
    <mergeCell ref="J6:J12"/>
    <mergeCell ref="E1:I1"/>
    <mergeCell ref="G13:G14"/>
    <mergeCell ref="H13:H14"/>
    <mergeCell ref="E2:E5"/>
    <mergeCell ref="F2:G2"/>
    <mergeCell ref="I2:I4"/>
    <mergeCell ref="H2:H4"/>
    <mergeCell ref="F3:G3"/>
  </mergeCells>
  <dataValidations count="8">
    <dataValidation allowBlank="1" showInputMessage="1" sqref="M14"/>
    <dataValidation type="list" allowBlank="1" showInputMessage="1" sqref="J58 J53:J56 J49:J50">
      <formula1>$E$6:$E$11</formula1>
    </dataValidation>
    <dataValidation type="list" allowBlank="1" showInputMessage="1" sqref="I15:I52 I57 I63:I144">
      <formula1>"Tiền Mặt, Chuyển Khoản"</formula1>
    </dataValidation>
    <dataValidation type="list" allowBlank="1" showInputMessage="1" sqref="I54">
      <formula1>"Trực Tiếp, Chuyển Khoản"</formula1>
    </dataValidation>
    <dataValidation type="list" allowBlank="1" showInputMessage="1" showErrorMessage="1" promptTitle="=$E6:$E12" sqref="H145:H146">
      <formula1>$E5:$E11</formula1>
    </dataValidation>
    <dataValidation type="list" allowBlank="1" showInputMessage="1" sqref="H15:H144">
      <formula1>$E$6:$E$12</formula1>
    </dataValidation>
    <dataValidation type="list" showInputMessage="1" showErrorMessage="1" sqref="L14">
      <formula1>$I$18:$I$144</formula1>
    </dataValidation>
    <dataValidation type="list" allowBlank="1" showInputMessage="1" showErrorMessage="1" sqref="L33 L18:L21">
      <formula1>$I$18:$I$144</formula1>
    </dataValidation>
  </dataValidation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1:J107"/>
  <sheetViews>
    <sheetView tabSelected="1" zoomScale="70" zoomScaleNormal="70" zoomScalePageLayoutView="0" workbookViewId="0" topLeftCell="A1">
      <selection activeCell="F104" sqref="F104"/>
    </sheetView>
  </sheetViews>
  <sheetFormatPr defaultColWidth="9.140625" defaultRowHeight="12.75" outlineLevelRow="1" outlineLevelCol="1"/>
  <cols>
    <col min="1" max="1" width="6.28125" style="100" bestFit="1" customWidth="1"/>
    <col min="2" max="2" width="5.8515625" style="100" bestFit="1" customWidth="1"/>
    <col min="3" max="3" width="15.00390625" style="104" bestFit="1" customWidth="1"/>
    <col min="4" max="5" width="36.7109375" style="105" customWidth="1"/>
    <col min="6" max="6" width="29.7109375" style="108" customWidth="1"/>
    <col min="7" max="7" width="29.7109375" style="107" customWidth="1" outlineLevel="1"/>
    <col min="8" max="8" width="28.28125" style="107" bestFit="1" customWidth="1" outlineLevel="1"/>
    <col min="9" max="9" width="29.7109375" style="103" customWidth="1" outlineLevel="1"/>
    <col min="10" max="10" width="11.421875" style="100" bestFit="1" customWidth="1"/>
    <col min="11" max="16384" width="9.140625" style="100" customWidth="1"/>
  </cols>
  <sheetData>
    <row r="1" spans="3:9" s="98" customFormat="1" ht="38.25" customHeight="1">
      <c r="C1" s="84"/>
      <c r="D1" s="87"/>
      <c r="E1" s="277" t="s">
        <v>651</v>
      </c>
      <c r="F1" s="223" t="s">
        <v>842</v>
      </c>
      <c r="G1" s="223"/>
      <c r="H1" s="223"/>
      <c r="I1" s="207"/>
    </row>
    <row r="2" spans="3:8" s="98" customFormat="1" ht="27" customHeight="1">
      <c r="C2" s="9"/>
      <c r="D2" s="88"/>
      <c r="E2" s="278"/>
      <c r="F2" s="161" t="s">
        <v>713</v>
      </c>
      <c r="G2" s="187" t="s">
        <v>768</v>
      </c>
      <c r="H2" s="209" t="s">
        <v>785</v>
      </c>
    </row>
    <row r="3" spans="3:10" s="98" customFormat="1" ht="27" customHeight="1">
      <c r="C3" s="9"/>
      <c r="D3" s="89"/>
      <c r="E3" s="279"/>
      <c r="F3" s="162">
        <f>SUM(F4:F10)</f>
        <v>1292333341</v>
      </c>
      <c r="G3" s="160">
        <f>SUM(G4:G10)</f>
        <v>1022957200</v>
      </c>
      <c r="H3" s="159">
        <f>SUM(H4:H10)</f>
        <v>269376141</v>
      </c>
      <c r="I3" s="210"/>
      <c r="J3" s="208"/>
    </row>
    <row r="4" spans="3:10" s="98" customFormat="1" ht="27" customHeight="1" outlineLevel="1">
      <c r="C4" s="85"/>
      <c r="D4" s="89"/>
      <c r="E4" s="65" t="s">
        <v>553</v>
      </c>
      <c r="F4" s="153">
        <f>SUM(F18,F32,F46,F61,F74,F87,F101)</f>
        <v>316767000</v>
      </c>
      <c r="G4" s="153">
        <f>SUM(H18,H32,H46,H61,H74,H87,H101)</f>
        <v>296105000</v>
      </c>
      <c r="H4" s="64">
        <f aca="true" t="shared" si="0" ref="H4:H9">F4-G4</f>
        <v>20662000</v>
      </c>
      <c r="I4" s="208"/>
      <c r="J4" s="208"/>
    </row>
    <row r="5" spans="3:8" s="98" customFormat="1" ht="27" customHeight="1" outlineLevel="1">
      <c r="C5" s="85"/>
      <c r="D5" s="89"/>
      <c r="E5" s="65" t="s">
        <v>22</v>
      </c>
      <c r="F5" s="153">
        <f aca="true" t="shared" si="1" ref="F5:F10">SUM(F19,F33,F47,F62,F75,F88,F102)</f>
        <v>435835000</v>
      </c>
      <c r="G5" s="153">
        <f aca="true" t="shared" si="2" ref="G5:G10">SUM(H19,H33,H47,H62,H75,H88,H102)</f>
        <v>435835000</v>
      </c>
      <c r="H5" s="64">
        <f t="shared" si="0"/>
        <v>0</v>
      </c>
    </row>
    <row r="6" spans="3:8" s="98" customFormat="1" ht="27" customHeight="1" outlineLevel="1">
      <c r="C6" s="85"/>
      <c r="D6" s="89"/>
      <c r="E6" s="65" t="s">
        <v>554</v>
      </c>
      <c r="F6" s="153">
        <f t="shared" si="1"/>
        <v>97315000</v>
      </c>
      <c r="G6" s="153">
        <f t="shared" si="2"/>
        <v>94160000</v>
      </c>
      <c r="H6" s="64">
        <f t="shared" si="0"/>
        <v>3155000</v>
      </c>
    </row>
    <row r="7" spans="3:8" s="98" customFormat="1" ht="27" customHeight="1" outlineLevel="1">
      <c r="C7" s="85"/>
      <c r="D7" s="89"/>
      <c r="E7" s="65" t="s">
        <v>555</v>
      </c>
      <c r="F7" s="153">
        <f t="shared" si="1"/>
        <v>93325000</v>
      </c>
      <c r="G7" s="153">
        <f t="shared" si="2"/>
        <v>69350000</v>
      </c>
      <c r="H7" s="64">
        <f t="shared" si="0"/>
        <v>23975000</v>
      </c>
    </row>
    <row r="8" spans="3:8" s="98" customFormat="1" ht="38.25" outlineLevel="1">
      <c r="C8" s="85"/>
      <c r="D8" s="89"/>
      <c r="E8" s="65" t="s">
        <v>552</v>
      </c>
      <c r="F8" s="153">
        <f t="shared" si="1"/>
        <v>127384000</v>
      </c>
      <c r="G8" s="153">
        <f t="shared" si="2"/>
        <v>127384000</v>
      </c>
      <c r="H8" s="64">
        <f t="shared" si="0"/>
        <v>0</v>
      </c>
    </row>
    <row r="9" spans="3:8" s="98" customFormat="1" ht="57" outlineLevel="1">
      <c r="C9" s="85"/>
      <c r="D9" s="89"/>
      <c r="E9" s="65" t="s">
        <v>34</v>
      </c>
      <c r="F9" s="153">
        <f t="shared" si="1"/>
        <v>221450000</v>
      </c>
      <c r="G9" s="153">
        <f t="shared" si="2"/>
        <v>0</v>
      </c>
      <c r="H9" s="64">
        <f t="shared" si="0"/>
        <v>221450000</v>
      </c>
    </row>
    <row r="10" spans="3:9" s="127" customFormat="1" ht="27.75" customHeight="1" outlineLevel="1">
      <c r="C10" s="134"/>
      <c r="D10" s="133"/>
      <c r="E10" s="65" t="s">
        <v>817</v>
      </c>
      <c r="F10" s="153">
        <f t="shared" si="1"/>
        <v>257341</v>
      </c>
      <c r="G10" s="153">
        <f t="shared" si="2"/>
        <v>123200</v>
      </c>
      <c r="H10" s="64">
        <f>F10-G10</f>
        <v>134141</v>
      </c>
      <c r="I10" s="98"/>
    </row>
    <row r="13" spans="3:9" s="127" customFormat="1" ht="24" customHeight="1">
      <c r="C13" s="128"/>
      <c r="D13" s="129"/>
      <c r="E13" s="250" t="s">
        <v>2</v>
      </c>
      <c r="F13" s="251"/>
      <c r="G13" s="251"/>
      <c r="H13" s="251"/>
      <c r="I13" s="252"/>
    </row>
    <row r="14" spans="3:9" s="127" customFormat="1" ht="51" customHeight="1">
      <c r="C14" s="131"/>
      <c r="D14" s="132"/>
      <c r="E14" s="253" t="s">
        <v>651</v>
      </c>
      <c r="F14" s="256" t="s">
        <v>839</v>
      </c>
      <c r="G14" s="257"/>
      <c r="H14" s="255" t="s">
        <v>769</v>
      </c>
      <c r="I14" s="254" t="s">
        <v>19</v>
      </c>
    </row>
    <row r="15" spans="3:9" s="127" customFormat="1" ht="18.75">
      <c r="C15" s="131"/>
      <c r="D15" s="133"/>
      <c r="E15" s="253"/>
      <c r="F15" s="258">
        <f>F17+G17</f>
        <v>249797505</v>
      </c>
      <c r="G15" s="259"/>
      <c r="H15" s="255"/>
      <c r="I15" s="254"/>
    </row>
    <row r="16" spans="3:9" s="127" customFormat="1" ht="18.75">
      <c r="C16" s="131"/>
      <c r="D16" s="133"/>
      <c r="E16" s="253"/>
      <c r="F16" s="157" t="s">
        <v>770</v>
      </c>
      <c r="G16" s="158" t="s">
        <v>652</v>
      </c>
      <c r="H16" s="255"/>
      <c r="I16" s="254"/>
    </row>
    <row r="17" spans="3:9" s="127" customFormat="1" ht="18.75">
      <c r="C17" s="131"/>
      <c r="D17" s="133"/>
      <c r="E17" s="253"/>
      <c r="F17" s="163">
        <f>SUM(F18:F24)</f>
        <v>249797505</v>
      </c>
      <c r="G17" s="156">
        <f>SUM(G18:G24)</f>
        <v>0</v>
      </c>
      <c r="H17" s="155">
        <f>SUM(H18:H24)</f>
        <v>21170000</v>
      </c>
      <c r="I17" s="159">
        <f>SUM(I18:I24)</f>
        <v>228627505</v>
      </c>
    </row>
    <row r="18" spans="3:9" s="127" customFormat="1" ht="18.75" outlineLevel="1">
      <c r="C18" s="134"/>
      <c r="D18" s="133"/>
      <c r="E18" s="65" t="s">
        <v>553</v>
      </c>
      <c r="F18" s="64">
        <f>'6-2015'!F6</f>
        <v>0</v>
      </c>
      <c r="G18" s="64">
        <f>'6-2015'!G6</f>
        <v>0</v>
      </c>
      <c r="H18" s="64">
        <f>'6-2015'!H6</f>
        <v>0</v>
      </c>
      <c r="I18" s="64">
        <f>'6-2015'!I6</f>
        <v>0</v>
      </c>
    </row>
    <row r="19" spans="3:9" s="127" customFormat="1" ht="18.75" outlineLevel="1">
      <c r="C19" s="134"/>
      <c r="D19" s="133"/>
      <c r="E19" s="65" t="s">
        <v>22</v>
      </c>
      <c r="F19" s="64">
        <f>'6-2015'!F7</f>
        <v>0</v>
      </c>
      <c r="G19" s="64">
        <f>'6-2015'!G7</f>
        <v>0</v>
      </c>
      <c r="H19" s="64">
        <f>'6-2015'!H7</f>
        <v>0</v>
      </c>
      <c r="I19" s="64">
        <f>'6-2015'!I7</f>
        <v>0</v>
      </c>
    </row>
    <row r="20" spans="3:9" s="127" customFormat="1" ht="18.75" outlineLevel="1">
      <c r="C20" s="134"/>
      <c r="D20" s="133"/>
      <c r="E20" s="65" t="s">
        <v>554</v>
      </c>
      <c r="F20" s="64">
        <f>'6-2015'!F8</f>
        <v>0</v>
      </c>
      <c r="G20" s="64">
        <f>'6-2015'!G8</f>
        <v>0</v>
      </c>
      <c r="H20" s="64">
        <f>'6-2015'!H8</f>
        <v>15000000</v>
      </c>
      <c r="I20" s="64">
        <f>'6-2015'!I8</f>
        <v>-15000000</v>
      </c>
    </row>
    <row r="21" spans="3:9" s="127" customFormat="1" ht="18.75" outlineLevel="1">
      <c r="C21" s="134"/>
      <c r="D21" s="133"/>
      <c r="E21" s="65" t="s">
        <v>555</v>
      </c>
      <c r="F21" s="64">
        <f>'6-2015'!F9</f>
        <v>5000000</v>
      </c>
      <c r="G21" s="64">
        <f>'6-2015'!G9</f>
        <v>0</v>
      </c>
      <c r="H21" s="64">
        <f>'6-2015'!H9</f>
        <v>0</v>
      </c>
      <c r="I21" s="64">
        <f>'6-2015'!I9</f>
        <v>5000000</v>
      </c>
    </row>
    <row r="22" spans="3:9" s="127" customFormat="1" ht="38.25" outlineLevel="1">
      <c r="C22" s="134"/>
      <c r="D22" s="133"/>
      <c r="E22" s="65" t="s">
        <v>552</v>
      </c>
      <c r="F22" s="64">
        <f>'6-2015'!F10</f>
        <v>23310000</v>
      </c>
      <c r="G22" s="64">
        <f>'6-2015'!G10</f>
        <v>0</v>
      </c>
      <c r="H22" s="64">
        <f>'6-2015'!H10</f>
        <v>6170000</v>
      </c>
      <c r="I22" s="64">
        <f>'6-2015'!I10</f>
        <v>17140000</v>
      </c>
    </row>
    <row r="23" spans="3:9" s="127" customFormat="1" ht="57" outlineLevel="1">
      <c r="C23" s="134"/>
      <c r="D23" s="133"/>
      <c r="E23" s="65" t="s">
        <v>34</v>
      </c>
      <c r="F23" s="64">
        <f>'6-2015'!F11</f>
        <v>221450000</v>
      </c>
      <c r="G23" s="64">
        <f>'6-2015'!G11</f>
        <v>0</v>
      </c>
      <c r="H23" s="64">
        <f>'6-2015'!H11</f>
        <v>0</v>
      </c>
      <c r="I23" s="64">
        <f>'6-2015'!I11</f>
        <v>221450000</v>
      </c>
    </row>
    <row r="24" spans="3:9" s="127" customFormat="1" ht="27.75" customHeight="1" outlineLevel="1">
      <c r="C24" s="134"/>
      <c r="D24" s="133"/>
      <c r="E24" s="65" t="s">
        <v>817</v>
      </c>
      <c r="F24" s="64">
        <f>'6-2015'!F12</f>
        <v>37505</v>
      </c>
      <c r="G24" s="64">
        <f>'6-2015'!G12</f>
        <v>0</v>
      </c>
      <c r="H24" s="64">
        <f>'6-2015'!H12</f>
        <v>0</v>
      </c>
      <c r="I24" s="64">
        <f>'6-2015'!I12</f>
        <v>37505</v>
      </c>
    </row>
    <row r="27" spans="3:9" s="127" customFormat="1" ht="21.75" customHeight="1">
      <c r="C27" s="128"/>
      <c r="D27" s="129"/>
      <c r="E27" s="250" t="s">
        <v>2</v>
      </c>
      <c r="F27" s="251"/>
      <c r="G27" s="251"/>
      <c r="H27" s="251"/>
      <c r="I27" s="252"/>
    </row>
    <row r="28" spans="3:9" s="127" customFormat="1" ht="43.5" customHeight="1">
      <c r="C28" s="131"/>
      <c r="D28" s="132"/>
      <c r="E28" s="253" t="s">
        <v>651</v>
      </c>
      <c r="F28" s="256" t="s">
        <v>839</v>
      </c>
      <c r="G28" s="257"/>
      <c r="H28" s="255" t="s">
        <v>769</v>
      </c>
      <c r="I28" s="254" t="s">
        <v>19</v>
      </c>
    </row>
    <row r="29" spans="3:9" s="127" customFormat="1" ht="18.75">
      <c r="C29" s="131"/>
      <c r="D29" s="133"/>
      <c r="E29" s="253"/>
      <c r="F29" s="258">
        <f>F31+G31</f>
        <v>711778410</v>
      </c>
      <c r="G29" s="259"/>
      <c r="H29" s="255"/>
      <c r="I29" s="254"/>
    </row>
    <row r="30" spans="3:9" s="127" customFormat="1" ht="18.75">
      <c r="C30" s="131"/>
      <c r="D30" s="133"/>
      <c r="E30" s="253"/>
      <c r="F30" s="165" t="s">
        <v>771</v>
      </c>
      <c r="G30" s="158" t="s">
        <v>772</v>
      </c>
      <c r="H30" s="255"/>
      <c r="I30" s="254"/>
    </row>
    <row r="31" spans="3:9" s="127" customFormat="1" ht="18.75">
      <c r="C31" s="131"/>
      <c r="D31" s="133"/>
      <c r="E31" s="253"/>
      <c r="F31" s="156">
        <f>SUM(F32:F38)</f>
        <v>483150905</v>
      </c>
      <c r="G31" s="156">
        <f>SUM(G32:G38)</f>
        <v>228627505</v>
      </c>
      <c r="H31" s="155">
        <f>SUM(H32:H38)</f>
        <v>503864200</v>
      </c>
      <c r="I31" s="159">
        <f>SUM(I32:I38)</f>
        <v>207914210</v>
      </c>
    </row>
    <row r="32" spans="3:9" s="127" customFormat="1" ht="18.75" outlineLevel="1">
      <c r="C32" s="134"/>
      <c r="D32" s="133"/>
      <c r="E32" s="65" t="s">
        <v>553</v>
      </c>
      <c r="F32" s="64">
        <f>'7-2015'!F6</f>
        <v>0</v>
      </c>
      <c r="G32" s="64">
        <f>'7-2015'!G6</f>
        <v>0</v>
      </c>
      <c r="H32" s="64">
        <f>'7-2015'!H6</f>
        <v>0</v>
      </c>
      <c r="I32" s="64">
        <f>'7-2015'!I6</f>
        <v>0</v>
      </c>
    </row>
    <row r="33" spans="3:9" s="127" customFormat="1" ht="18.75" outlineLevel="1">
      <c r="C33" s="134"/>
      <c r="D33" s="133"/>
      <c r="E33" s="65" t="s">
        <v>22</v>
      </c>
      <c r="F33" s="64">
        <f>'7-2015'!F7</f>
        <v>433281000</v>
      </c>
      <c r="G33" s="64">
        <f>'7-2015'!G7</f>
        <v>0</v>
      </c>
      <c r="H33" s="64">
        <f>'7-2015'!H7</f>
        <v>415835000</v>
      </c>
      <c r="I33" s="64">
        <f>'7-2015'!I7</f>
        <v>17446000</v>
      </c>
    </row>
    <row r="34" spans="3:9" s="127" customFormat="1" ht="18.75" outlineLevel="1">
      <c r="C34" s="134"/>
      <c r="D34" s="133"/>
      <c r="E34" s="65" t="s">
        <v>554</v>
      </c>
      <c r="F34" s="64">
        <f>'7-2015'!F8</f>
        <v>6100000</v>
      </c>
      <c r="G34" s="64">
        <f>'7-2015'!G8</f>
        <v>-15000000</v>
      </c>
      <c r="H34" s="64">
        <f>'7-2015'!H8</f>
        <v>22400000</v>
      </c>
      <c r="I34" s="64">
        <f>'7-2015'!I8</f>
        <v>-31300000</v>
      </c>
    </row>
    <row r="35" spans="3:9" s="127" customFormat="1" ht="18.75" outlineLevel="1">
      <c r="C35" s="134"/>
      <c r="D35" s="133"/>
      <c r="E35" s="65" t="s">
        <v>555</v>
      </c>
      <c r="F35" s="64">
        <f>'7-2015'!F9</f>
        <v>7170000</v>
      </c>
      <c r="G35" s="64">
        <f>'7-2015'!G9</f>
        <v>5000000</v>
      </c>
      <c r="H35" s="64">
        <f>'7-2015'!H9</f>
        <v>6700000</v>
      </c>
      <c r="I35" s="64">
        <f>'7-2015'!I9</f>
        <v>5470000</v>
      </c>
    </row>
    <row r="36" spans="3:9" s="127" customFormat="1" ht="38.25" outlineLevel="1">
      <c r="C36" s="134"/>
      <c r="D36" s="133"/>
      <c r="E36" s="65" t="s">
        <v>552</v>
      </c>
      <c r="F36" s="64">
        <f>'7-2015'!F10</f>
        <v>36558000</v>
      </c>
      <c r="G36" s="64">
        <f>'7-2015'!G10</f>
        <v>17140000</v>
      </c>
      <c r="H36" s="64">
        <f>'7-2015'!H10</f>
        <v>58894000</v>
      </c>
      <c r="I36" s="64">
        <f>'7-2015'!I10</f>
        <v>-5196000</v>
      </c>
    </row>
    <row r="37" spans="3:9" s="127" customFormat="1" ht="57" outlineLevel="1">
      <c r="C37" s="134"/>
      <c r="D37" s="133"/>
      <c r="E37" s="65" t="s">
        <v>34</v>
      </c>
      <c r="F37" s="64">
        <f>'7-2015'!F11</f>
        <v>0</v>
      </c>
      <c r="G37" s="64">
        <f>'7-2015'!G11</f>
        <v>221450000</v>
      </c>
      <c r="H37" s="64">
        <f>'7-2015'!H11</f>
        <v>0</v>
      </c>
      <c r="I37" s="64">
        <f>'7-2015'!I11</f>
        <v>221450000</v>
      </c>
    </row>
    <row r="38" spans="3:9" s="127" customFormat="1" ht="27.75" customHeight="1" outlineLevel="1">
      <c r="C38" s="134"/>
      <c r="D38" s="133"/>
      <c r="E38" s="65" t="s">
        <v>817</v>
      </c>
      <c r="F38" s="64">
        <f>'7-2015'!F12</f>
        <v>41905</v>
      </c>
      <c r="G38" s="64">
        <f>'7-2015'!G12</f>
        <v>37505</v>
      </c>
      <c r="H38" s="64">
        <f>'7-2015'!H12</f>
        <v>35200</v>
      </c>
      <c r="I38" s="64">
        <f>'7-2015'!I12</f>
        <v>44210</v>
      </c>
    </row>
    <row r="41" spans="3:9" s="127" customFormat="1" ht="18.75">
      <c r="C41" s="128"/>
      <c r="D41" s="129"/>
      <c r="E41" s="250" t="s">
        <v>2</v>
      </c>
      <c r="F41" s="251"/>
      <c r="G41" s="251"/>
      <c r="H41" s="251"/>
      <c r="I41" s="252"/>
    </row>
    <row r="42" spans="3:9" s="127" customFormat="1" ht="44.25" customHeight="1">
      <c r="C42" s="131"/>
      <c r="D42" s="132"/>
      <c r="E42" s="253" t="s">
        <v>651</v>
      </c>
      <c r="F42" s="256" t="s">
        <v>839</v>
      </c>
      <c r="G42" s="257"/>
      <c r="H42" s="255" t="s">
        <v>769</v>
      </c>
      <c r="I42" s="254" t="s">
        <v>19</v>
      </c>
    </row>
    <row r="43" spans="3:9" s="127" customFormat="1" ht="18.75">
      <c r="C43" s="131"/>
      <c r="D43" s="133"/>
      <c r="E43" s="253"/>
      <c r="F43" s="258">
        <f>F45+G45</f>
        <v>311397618</v>
      </c>
      <c r="G43" s="259"/>
      <c r="H43" s="255"/>
      <c r="I43" s="254"/>
    </row>
    <row r="44" spans="3:9" s="127" customFormat="1" ht="18.75">
      <c r="C44" s="131"/>
      <c r="D44" s="133"/>
      <c r="E44" s="253"/>
      <c r="F44" s="165" t="s">
        <v>773</v>
      </c>
      <c r="G44" s="158" t="s">
        <v>774</v>
      </c>
      <c r="H44" s="255"/>
      <c r="I44" s="254"/>
    </row>
    <row r="45" spans="3:9" s="127" customFormat="1" ht="18.75">
      <c r="C45" s="131"/>
      <c r="D45" s="133"/>
      <c r="E45" s="253"/>
      <c r="F45" s="156">
        <f>SUM(F46:F52)</f>
        <v>103483408</v>
      </c>
      <c r="G45" s="156">
        <f>SUM(G46:G52)</f>
        <v>207914210</v>
      </c>
      <c r="H45" s="155">
        <f>SUM(H46:H52)</f>
        <v>21979200</v>
      </c>
      <c r="I45" s="159">
        <f>SUM(I46:I52)</f>
        <v>289418418</v>
      </c>
    </row>
    <row r="46" spans="3:9" s="127" customFormat="1" ht="18.75" outlineLevel="1">
      <c r="C46" s="134"/>
      <c r="D46" s="133"/>
      <c r="E46" s="65" t="s">
        <v>553</v>
      </c>
      <c r="F46" s="64">
        <f>'8-2015'!F6</f>
        <v>81950000</v>
      </c>
      <c r="G46" s="64">
        <f>'8-2015'!G6</f>
        <v>0</v>
      </c>
      <c r="H46" s="64">
        <f>'8-2015'!H6</f>
        <v>3506000</v>
      </c>
      <c r="I46" s="64">
        <f>'8-2015'!I6</f>
        <v>78444000</v>
      </c>
    </row>
    <row r="47" spans="3:9" s="127" customFormat="1" ht="18.75" outlineLevel="1">
      <c r="C47" s="134"/>
      <c r="D47" s="133"/>
      <c r="E47" s="65" t="s">
        <v>22</v>
      </c>
      <c r="F47" s="64">
        <f>'8-2015'!F7</f>
        <v>0</v>
      </c>
      <c r="G47" s="64">
        <f>'8-2015'!G7</f>
        <v>17446000</v>
      </c>
      <c r="H47" s="64">
        <f>'8-2015'!H7</f>
        <v>0</v>
      </c>
      <c r="I47" s="64">
        <f>'8-2015'!I7</f>
        <v>17446000</v>
      </c>
    </row>
    <row r="48" spans="3:9" s="127" customFormat="1" ht="18.75" outlineLevel="1">
      <c r="C48" s="134"/>
      <c r="D48" s="133"/>
      <c r="E48" s="65" t="s">
        <v>554</v>
      </c>
      <c r="F48" s="64">
        <f>'8-2015'!F8</f>
        <v>7250000</v>
      </c>
      <c r="G48" s="64">
        <f>'8-2015'!G8</f>
        <v>-31300000</v>
      </c>
      <c r="H48" s="64">
        <f>'8-2015'!H8</f>
        <v>11760000</v>
      </c>
      <c r="I48" s="64">
        <f>'8-2015'!I8</f>
        <v>-35810000</v>
      </c>
    </row>
    <row r="49" spans="3:9" s="127" customFormat="1" ht="18.75" outlineLevel="1">
      <c r="C49" s="134"/>
      <c r="D49" s="133"/>
      <c r="E49" s="65" t="s">
        <v>555</v>
      </c>
      <c r="F49" s="64">
        <f>'8-2015'!F9</f>
        <v>14224000</v>
      </c>
      <c r="G49" s="64">
        <f>'8-2015'!G9</f>
        <v>5470000</v>
      </c>
      <c r="H49" s="64">
        <f>'8-2015'!H9</f>
        <v>6700000</v>
      </c>
      <c r="I49" s="64">
        <f>'8-2015'!I9</f>
        <v>12994000</v>
      </c>
    </row>
    <row r="50" spans="3:9" s="127" customFormat="1" ht="38.25" outlineLevel="1">
      <c r="C50" s="134"/>
      <c r="D50" s="133"/>
      <c r="E50" s="65" t="s">
        <v>552</v>
      </c>
      <c r="F50" s="64">
        <f>'8-2015'!F10</f>
        <v>0</v>
      </c>
      <c r="G50" s="64">
        <f>'8-2015'!G10</f>
        <v>-5196000</v>
      </c>
      <c r="H50" s="64">
        <f>'8-2015'!H10</f>
        <v>0</v>
      </c>
      <c r="I50" s="64">
        <f>'8-2015'!I10</f>
        <v>-5196000</v>
      </c>
    </row>
    <row r="51" spans="3:9" s="127" customFormat="1" ht="57" outlineLevel="1">
      <c r="C51" s="134"/>
      <c r="D51" s="133"/>
      <c r="E51" s="65" t="s">
        <v>34</v>
      </c>
      <c r="F51" s="64">
        <f>'8-2015'!F11</f>
        <v>0</v>
      </c>
      <c r="G51" s="64">
        <f>'8-2015'!G11</f>
        <v>221450000</v>
      </c>
      <c r="H51" s="64">
        <f>'8-2015'!H11</f>
        <v>0</v>
      </c>
      <c r="I51" s="64">
        <f>'8-2015'!I11</f>
        <v>221450000</v>
      </c>
    </row>
    <row r="52" spans="3:9" s="127" customFormat="1" ht="27.75" customHeight="1" outlineLevel="1">
      <c r="C52" s="134"/>
      <c r="D52" s="133"/>
      <c r="E52" s="65" t="s">
        <v>817</v>
      </c>
      <c r="F52" s="64">
        <f>'8-2015'!F12</f>
        <v>59408</v>
      </c>
      <c r="G52" s="64">
        <f>'8-2015'!G12</f>
        <v>44210</v>
      </c>
      <c r="H52" s="64">
        <f>'8-2015'!H12</f>
        <v>13200</v>
      </c>
      <c r="I52" s="64">
        <f>'8-2015'!I12</f>
        <v>90418</v>
      </c>
    </row>
    <row r="56" spans="3:9" s="127" customFormat="1" ht="18.75">
      <c r="C56" s="128"/>
      <c r="D56" s="129"/>
      <c r="E56" s="250" t="s">
        <v>2</v>
      </c>
      <c r="F56" s="251"/>
      <c r="G56" s="251"/>
      <c r="H56" s="251"/>
      <c r="I56" s="252"/>
    </row>
    <row r="57" spans="3:9" s="127" customFormat="1" ht="51" customHeight="1">
      <c r="C57" s="131"/>
      <c r="D57" s="132"/>
      <c r="E57" s="271" t="s">
        <v>651</v>
      </c>
      <c r="F57" s="256" t="s">
        <v>839</v>
      </c>
      <c r="G57" s="257"/>
      <c r="H57" s="255" t="s">
        <v>769</v>
      </c>
      <c r="I57" s="254" t="s">
        <v>19</v>
      </c>
    </row>
    <row r="58" spans="3:9" s="127" customFormat="1" ht="18.75">
      <c r="C58" s="131"/>
      <c r="D58" s="133"/>
      <c r="E58" s="271"/>
      <c r="F58" s="258">
        <f>F60+G60</f>
        <v>436914367</v>
      </c>
      <c r="G58" s="259"/>
      <c r="H58" s="255"/>
      <c r="I58" s="254"/>
    </row>
    <row r="59" spans="3:9" s="127" customFormat="1" ht="18.75">
      <c r="C59" s="131"/>
      <c r="D59" s="133"/>
      <c r="E59" s="271"/>
      <c r="F59" s="165" t="s">
        <v>775</v>
      </c>
      <c r="G59" s="158" t="s">
        <v>776</v>
      </c>
      <c r="H59" s="255"/>
      <c r="I59" s="254"/>
    </row>
    <row r="60" spans="3:9" s="127" customFormat="1" ht="18.75">
      <c r="C60" s="131"/>
      <c r="D60" s="133"/>
      <c r="E60" s="271"/>
      <c r="F60" s="156">
        <f>SUM(F61:F67)</f>
        <v>147495949</v>
      </c>
      <c r="G60" s="156">
        <f>SUM(G61:G67)</f>
        <v>289418418</v>
      </c>
      <c r="H60" s="155">
        <f>SUM(H61:H67)</f>
        <v>162317200</v>
      </c>
      <c r="I60" s="159">
        <f>SUM(I61:I67)</f>
        <v>274597167</v>
      </c>
    </row>
    <row r="61" spans="3:9" s="127" customFormat="1" ht="18.75" outlineLevel="1">
      <c r="C61" s="134"/>
      <c r="D61" s="133"/>
      <c r="E61" s="65" t="s">
        <v>553</v>
      </c>
      <c r="F61" s="64">
        <f>'9-2015'!F6</f>
        <v>51617000</v>
      </c>
      <c r="G61" s="64">
        <f>'9-2015'!G6</f>
        <v>78444000</v>
      </c>
      <c r="H61" s="64">
        <f>'9-2015'!H6</f>
        <v>76924000</v>
      </c>
      <c r="I61" s="64">
        <f>'9-2015'!I6</f>
        <v>53137000</v>
      </c>
    </row>
    <row r="62" spans="3:9" s="127" customFormat="1" ht="18.75" outlineLevel="1">
      <c r="C62" s="134"/>
      <c r="D62" s="133"/>
      <c r="E62" s="65" t="s">
        <v>22</v>
      </c>
      <c r="F62" s="64">
        <f>'9-2015'!F7</f>
        <v>0</v>
      </c>
      <c r="G62" s="64">
        <f>'9-2015'!G7</f>
        <v>17446000</v>
      </c>
      <c r="H62" s="64">
        <f>'9-2015'!H7</f>
        <v>0</v>
      </c>
      <c r="I62" s="64">
        <f>'9-2015'!I7</f>
        <v>17446000</v>
      </c>
    </row>
    <row r="63" spans="3:9" s="127" customFormat="1" ht="18.75" outlineLevel="1">
      <c r="C63" s="134"/>
      <c r="D63" s="133"/>
      <c r="E63" s="65" t="s">
        <v>554</v>
      </c>
      <c r="F63" s="64">
        <f>'9-2015'!F8</f>
        <v>12710000</v>
      </c>
      <c r="G63" s="64">
        <f>'9-2015'!G8</f>
        <v>-35810000</v>
      </c>
      <c r="H63" s="64">
        <f>'9-2015'!H8</f>
        <v>11000000</v>
      </c>
      <c r="I63" s="64">
        <f>'9-2015'!I8</f>
        <v>-34100000</v>
      </c>
    </row>
    <row r="64" spans="3:9" s="127" customFormat="1" ht="18.75" outlineLevel="1">
      <c r="C64" s="134"/>
      <c r="D64" s="133"/>
      <c r="E64" s="65" t="s">
        <v>555</v>
      </c>
      <c r="F64" s="64">
        <f>'9-2015'!F9</f>
        <v>18344000</v>
      </c>
      <c r="G64" s="64">
        <f>'9-2015'!G9</f>
        <v>12994000</v>
      </c>
      <c r="H64" s="64">
        <f>'9-2015'!H9</f>
        <v>12060000</v>
      </c>
      <c r="I64" s="64">
        <f>'9-2015'!I9</f>
        <v>19278000</v>
      </c>
    </row>
    <row r="65" spans="3:9" s="127" customFormat="1" ht="38.25" outlineLevel="1">
      <c r="C65" s="134"/>
      <c r="D65" s="133"/>
      <c r="E65" s="65" t="s">
        <v>552</v>
      </c>
      <c r="F65" s="64">
        <f>'9-2015'!F10</f>
        <v>64800000</v>
      </c>
      <c r="G65" s="64">
        <f>'9-2015'!G10</f>
        <v>-5196000</v>
      </c>
      <c r="H65" s="64">
        <f>'9-2015'!H10</f>
        <v>62320000</v>
      </c>
      <c r="I65" s="64">
        <f>'9-2015'!I10</f>
        <v>-2716000</v>
      </c>
    </row>
    <row r="66" spans="3:9" s="127" customFormat="1" ht="57" outlineLevel="1">
      <c r="C66" s="134"/>
      <c r="D66" s="133"/>
      <c r="E66" s="65" t="s">
        <v>34</v>
      </c>
      <c r="F66" s="64">
        <f>'9-2015'!F11</f>
        <v>0</v>
      </c>
      <c r="G66" s="64">
        <f>'9-2015'!G11</f>
        <v>221450000</v>
      </c>
      <c r="H66" s="64">
        <f>'9-2015'!H11</f>
        <v>0</v>
      </c>
      <c r="I66" s="64">
        <f>'9-2015'!I11</f>
        <v>221450000</v>
      </c>
    </row>
    <row r="67" spans="3:9" s="127" customFormat="1" ht="27.75" customHeight="1" outlineLevel="1">
      <c r="C67" s="134"/>
      <c r="D67" s="133"/>
      <c r="E67" s="65" t="s">
        <v>817</v>
      </c>
      <c r="F67" s="64">
        <f>'9-2015'!F12</f>
        <v>24949</v>
      </c>
      <c r="G67" s="64">
        <f>'9-2015'!G12</f>
        <v>90418</v>
      </c>
      <c r="H67" s="64">
        <f>'9-2015'!H12</f>
        <v>13200</v>
      </c>
      <c r="I67" s="64">
        <f>'9-2015'!I12</f>
        <v>102167</v>
      </c>
    </row>
    <row r="69" spans="3:9" s="127" customFormat="1" ht="18.75">
      <c r="C69" s="128"/>
      <c r="D69" s="149"/>
      <c r="E69" s="250" t="s">
        <v>2</v>
      </c>
      <c r="F69" s="251"/>
      <c r="G69" s="251"/>
      <c r="H69" s="251"/>
      <c r="I69" s="252"/>
    </row>
    <row r="70" spans="3:9" s="127" customFormat="1" ht="46.5" customHeight="1">
      <c r="C70" s="150"/>
      <c r="D70" s="151"/>
      <c r="E70" s="271" t="s">
        <v>651</v>
      </c>
      <c r="F70" s="256" t="s">
        <v>839</v>
      </c>
      <c r="G70" s="257"/>
      <c r="H70" s="255" t="s">
        <v>769</v>
      </c>
      <c r="I70" s="254" t="s">
        <v>19</v>
      </c>
    </row>
    <row r="71" spans="3:9" s="127" customFormat="1" ht="18.75">
      <c r="C71" s="150"/>
      <c r="D71" s="152"/>
      <c r="E71" s="271"/>
      <c r="F71" s="258">
        <f>F73+G73</f>
        <v>406178415</v>
      </c>
      <c r="G71" s="259"/>
      <c r="H71" s="255"/>
      <c r="I71" s="254"/>
    </row>
    <row r="72" spans="3:9" s="127" customFormat="1" ht="18.75">
      <c r="C72" s="150"/>
      <c r="D72" s="152"/>
      <c r="E72" s="271"/>
      <c r="F72" s="165" t="s">
        <v>777</v>
      </c>
      <c r="G72" s="158" t="s">
        <v>778</v>
      </c>
      <c r="H72" s="255"/>
      <c r="I72" s="254"/>
    </row>
    <row r="73" spans="3:9" s="127" customFormat="1" ht="18.75">
      <c r="C73" s="150"/>
      <c r="D73" s="152"/>
      <c r="E73" s="271"/>
      <c r="F73" s="156">
        <f>SUM(F74:F80)</f>
        <v>131581248</v>
      </c>
      <c r="G73" s="156">
        <f>SUM(G74:G80)</f>
        <v>274597167</v>
      </c>
      <c r="H73" s="155">
        <f>SUM(H74:H80)</f>
        <v>126754200</v>
      </c>
      <c r="I73" s="159">
        <f>SUM(I74:I80)</f>
        <v>279424215</v>
      </c>
    </row>
    <row r="74" spans="3:9" s="127" customFormat="1" ht="18.75" outlineLevel="1">
      <c r="C74" s="134"/>
      <c r="D74" s="152"/>
      <c r="E74" s="65" t="s">
        <v>553</v>
      </c>
      <c r="F74" s="143">
        <f>'10-2015'!F6</f>
        <v>95900000</v>
      </c>
      <c r="G74" s="143">
        <f>'10-2015'!G6</f>
        <v>53137000</v>
      </c>
      <c r="H74" s="143">
        <f>'10-2015'!H6</f>
        <v>98516000</v>
      </c>
      <c r="I74" s="143">
        <f>'10-2015'!I6</f>
        <v>50521000</v>
      </c>
    </row>
    <row r="75" spans="3:9" s="127" customFormat="1" ht="18.75" outlineLevel="1">
      <c r="C75" s="134"/>
      <c r="D75" s="152"/>
      <c r="E75" s="65" t="s">
        <v>22</v>
      </c>
      <c r="F75" s="143">
        <f>'10-2015'!F7</f>
        <v>0</v>
      </c>
      <c r="G75" s="143">
        <f>'10-2015'!G7</f>
        <v>17446000</v>
      </c>
      <c r="H75" s="143">
        <f>'10-2015'!H7</f>
        <v>0</v>
      </c>
      <c r="I75" s="143">
        <f>'10-2015'!I7</f>
        <v>17446000</v>
      </c>
    </row>
    <row r="76" spans="3:9" s="127" customFormat="1" ht="18.75" outlineLevel="1">
      <c r="C76" s="134"/>
      <c r="D76" s="152"/>
      <c r="E76" s="65" t="s">
        <v>554</v>
      </c>
      <c r="F76" s="143">
        <f>'10-2015'!F8</f>
        <v>19470000</v>
      </c>
      <c r="G76" s="143">
        <f>'10-2015'!G8</f>
        <v>-34100000</v>
      </c>
      <c r="H76" s="143">
        <f>'10-2015'!H8</f>
        <v>11600000</v>
      </c>
      <c r="I76" s="143">
        <f>'10-2015'!I8</f>
        <v>-26230000</v>
      </c>
    </row>
    <row r="77" spans="3:9" s="127" customFormat="1" ht="18.75" outlineLevel="1">
      <c r="C77" s="134"/>
      <c r="D77" s="152"/>
      <c r="E77" s="65" t="s">
        <v>555</v>
      </c>
      <c r="F77" s="143">
        <f>'10-2015'!F9</f>
        <v>16184000</v>
      </c>
      <c r="G77" s="143">
        <f>'10-2015'!G9</f>
        <v>19278000</v>
      </c>
      <c r="H77" s="143">
        <f>'10-2015'!H9</f>
        <v>16625000</v>
      </c>
      <c r="I77" s="143">
        <f>'10-2015'!I9</f>
        <v>18837000</v>
      </c>
    </row>
    <row r="78" spans="3:9" s="127" customFormat="1" ht="38.25" outlineLevel="1">
      <c r="C78" s="134"/>
      <c r="D78" s="152"/>
      <c r="E78" s="65" t="s">
        <v>552</v>
      </c>
      <c r="F78" s="143">
        <f>'10-2015'!F10</f>
        <v>0</v>
      </c>
      <c r="G78" s="143">
        <f>'10-2015'!G10</f>
        <v>-2716000</v>
      </c>
      <c r="H78" s="143">
        <f>'10-2015'!H10</f>
        <v>0</v>
      </c>
      <c r="I78" s="143">
        <f>'10-2015'!I10</f>
        <v>-2716000</v>
      </c>
    </row>
    <row r="79" spans="3:9" s="127" customFormat="1" ht="57" outlineLevel="1">
      <c r="C79" s="134"/>
      <c r="D79" s="152"/>
      <c r="E79" s="65" t="s">
        <v>34</v>
      </c>
      <c r="F79" s="143">
        <f>'10-2015'!F11</f>
        <v>0</v>
      </c>
      <c r="G79" s="143">
        <f>'10-2015'!G11</f>
        <v>221450000</v>
      </c>
      <c r="H79" s="143">
        <f>'10-2015'!H11</f>
        <v>0</v>
      </c>
      <c r="I79" s="143">
        <f>'10-2015'!I11</f>
        <v>221450000</v>
      </c>
    </row>
    <row r="80" spans="3:9" s="127" customFormat="1" ht="27.75" customHeight="1" outlineLevel="1">
      <c r="C80" s="134"/>
      <c r="D80" s="133"/>
      <c r="E80" s="65" t="s">
        <v>817</v>
      </c>
      <c r="F80" s="143">
        <f>'10-2015'!F12</f>
        <v>27248</v>
      </c>
      <c r="G80" s="143">
        <f>'10-2015'!G12</f>
        <v>102167</v>
      </c>
      <c r="H80" s="143">
        <f>'10-2015'!H12</f>
        <v>13200</v>
      </c>
      <c r="I80" s="143">
        <f>'10-2015'!I12</f>
        <v>116215</v>
      </c>
    </row>
    <row r="82" spans="3:9" s="127" customFormat="1" ht="22.5" customHeight="1">
      <c r="C82" s="128"/>
      <c r="D82" s="129"/>
      <c r="E82" s="250" t="s">
        <v>2</v>
      </c>
      <c r="F82" s="251"/>
      <c r="G82" s="251"/>
      <c r="H82" s="251"/>
      <c r="I82" s="252"/>
    </row>
    <row r="83" spans="3:9" s="127" customFormat="1" ht="40.5" customHeight="1">
      <c r="C83" s="131"/>
      <c r="D83" s="132"/>
      <c r="E83" s="253" t="s">
        <v>651</v>
      </c>
      <c r="F83" s="256" t="s">
        <v>839</v>
      </c>
      <c r="G83" s="257"/>
      <c r="H83" s="255" t="s">
        <v>769</v>
      </c>
      <c r="I83" s="254" t="s">
        <v>19</v>
      </c>
    </row>
    <row r="84" spans="3:9" s="127" customFormat="1" ht="19.5" customHeight="1">
      <c r="C84" s="131"/>
      <c r="D84" s="133"/>
      <c r="E84" s="253"/>
      <c r="F84" s="258">
        <f>F86+G86</f>
        <v>402634549</v>
      </c>
      <c r="G84" s="259"/>
      <c r="H84" s="255"/>
      <c r="I84" s="254"/>
    </row>
    <row r="85" spans="3:9" s="127" customFormat="1" ht="18.75">
      <c r="C85" s="131"/>
      <c r="D85" s="133"/>
      <c r="E85" s="253"/>
      <c r="F85" s="165" t="s">
        <v>779</v>
      </c>
      <c r="G85" s="158" t="s">
        <v>780</v>
      </c>
      <c r="H85" s="255"/>
      <c r="I85" s="254"/>
    </row>
    <row r="86" spans="3:9" s="127" customFormat="1" ht="18.75">
      <c r="C86" s="131"/>
      <c r="D86" s="133"/>
      <c r="E86" s="253"/>
      <c r="F86" s="156">
        <f>SUM(F87:F93)</f>
        <v>123210334</v>
      </c>
      <c r="G86" s="156">
        <f>SUM(G87:G93)</f>
        <v>279424215</v>
      </c>
      <c r="H86" s="155">
        <f>SUM(H87:H93)</f>
        <v>75565200</v>
      </c>
      <c r="I86" s="159">
        <f>SUM(I87:I93)</f>
        <v>327069349</v>
      </c>
    </row>
    <row r="87" spans="3:9" s="127" customFormat="1" ht="18.75" outlineLevel="1">
      <c r="C87" s="134"/>
      <c r="D87" s="133"/>
      <c r="E87" s="65" t="s">
        <v>553</v>
      </c>
      <c r="F87" s="64">
        <f>'11-2015'!F6</f>
        <v>75100000</v>
      </c>
      <c r="G87" s="64">
        <f>'11-2015'!G6</f>
        <v>50521000</v>
      </c>
      <c r="H87" s="64">
        <f>'11-2015'!H6</f>
        <v>30509000</v>
      </c>
      <c r="I87" s="64">
        <f>'11-2015'!I6</f>
        <v>95112000</v>
      </c>
    </row>
    <row r="88" spans="3:9" s="127" customFormat="1" ht="18.75" outlineLevel="1">
      <c r="C88" s="134"/>
      <c r="D88" s="133"/>
      <c r="E88" s="65" t="s">
        <v>22</v>
      </c>
      <c r="F88" s="64">
        <f>'11-2015'!F7</f>
        <v>2554000</v>
      </c>
      <c r="G88" s="64">
        <f>'11-2015'!G7</f>
        <v>17446000</v>
      </c>
      <c r="H88" s="64">
        <f>'11-2015'!H7</f>
        <v>20000000</v>
      </c>
      <c r="I88" s="64">
        <f>'11-2015'!I7</f>
        <v>0</v>
      </c>
    </row>
    <row r="89" spans="3:9" s="127" customFormat="1" ht="18.75" outlineLevel="1">
      <c r="C89" s="134"/>
      <c r="D89" s="133"/>
      <c r="E89" s="65" t="s">
        <v>554</v>
      </c>
      <c r="F89" s="64">
        <f>'11-2015'!F8</f>
        <v>28230000</v>
      </c>
      <c r="G89" s="64">
        <f>'11-2015'!G8</f>
        <v>-26230000</v>
      </c>
      <c r="H89" s="64">
        <f>'11-2015'!H8</f>
        <v>11200000</v>
      </c>
      <c r="I89" s="64">
        <f>'11-2015'!I8</f>
        <v>-9200000</v>
      </c>
    </row>
    <row r="90" spans="3:9" s="127" customFormat="1" ht="18.75" outlineLevel="1">
      <c r="C90" s="134"/>
      <c r="D90" s="133"/>
      <c r="E90" s="65" t="s">
        <v>555</v>
      </c>
      <c r="F90" s="64">
        <f>'11-2015'!F9</f>
        <v>14574000</v>
      </c>
      <c r="G90" s="64">
        <f>'11-2015'!G9</f>
        <v>18837000</v>
      </c>
      <c r="H90" s="64">
        <f>'11-2015'!H9</f>
        <v>13832000</v>
      </c>
      <c r="I90" s="64">
        <f>'11-2015'!I9</f>
        <v>19579000</v>
      </c>
    </row>
    <row r="91" spans="3:9" s="127" customFormat="1" ht="38.25" outlineLevel="1">
      <c r="C91" s="134"/>
      <c r="D91" s="133"/>
      <c r="E91" s="65" t="s">
        <v>552</v>
      </c>
      <c r="F91" s="64">
        <f>'11-2015'!F10</f>
        <v>2716000</v>
      </c>
      <c r="G91" s="64">
        <f>'11-2015'!G10</f>
        <v>-2716000</v>
      </c>
      <c r="H91" s="64">
        <f>'11-2015'!H10</f>
        <v>0</v>
      </c>
      <c r="I91" s="64">
        <f>'11-2015'!I10</f>
        <v>0</v>
      </c>
    </row>
    <row r="92" spans="3:9" s="127" customFormat="1" ht="57" outlineLevel="1">
      <c r="C92" s="134"/>
      <c r="D92" s="133"/>
      <c r="E92" s="65" t="s">
        <v>34</v>
      </c>
      <c r="F92" s="64">
        <f>'11-2015'!F11</f>
        <v>0</v>
      </c>
      <c r="G92" s="64">
        <f>'11-2015'!G11</f>
        <v>221450000</v>
      </c>
      <c r="H92" s="64">
        <f>'11-2015'!H11</f>
        <v>0</v>
      </c>
      <c r="I92" s="64">
        <f>'11-2015'!I11</f>
        <v>221450000</v>
      </c>
    </row>
    <row r="93" spans="3:9" s="127" customFormat="1" ht="27.75" customHeight="1" outlineLevel="1">
      <c r="C93" s="134"/>
      <c r="D93" s="133"/>
      <c r="E93" s="65" t="s">
        <v>817</v>
      </c>
      <c r="F93" s="64">
        <f>'11-2015'!F12</f>
        <v>36334</v>
      </c>
      <c r="G93" s="64">
        <f>'11-2015'!G12</f>
        <v>116215</v>
      </c>
      <c r="H93" s="64">
        <f>'11-2015'!H12</f>
        <v>24200</v>
      </c>
      <c r="I93" s="64">
        <f>'11-2015'!I12</f>
        <v>128349</v>
      </c>
    </row>
    <row r="96" spans="2:9" s="98" customFormat="1" ht="24">
      <c r="B96" s="181"/>
      <c r="C96" s="84"/>
      <c r="D96" s="87"/>
      <c r="E96" s="272" t="s">
        <v>2</v>
      </c>
      <c r="F96" s="273"/>
      <c r="G96" s="273"/>
      <c r="H96" s="273"/>
      <c r="I96" s="274"/>
    </row>
    <row r="97" spans="2:9" s="98" customFormat="1" ht="43.5" customHeight="1">
      <c r="B97" s="181"/>
      <c r="C97" s="9"/>
      <c r="D97" s="88"/>
      <c r="E97" s="271" t="s">
        <v>651</v>
      </c>
      <c r="F97" s="256" t="s">
        <v>839</v>
      </c>
      <c r="G97" s="257"/>
      <c r="H97" s="255" t="s">
        <v>769</v>
      </c>
      <c r="I97" s="267" t="s">
        <v>19</v>
      </c>
    </row>
    <row r="98" spans="2:9" s="98" customFormat="1" ht="19.5" customHeight="1">
      <c r="B98" s="181"/>
      <c r="C98" s="9"/>
      <c r="D98" s="89"/>
      <c r="E98" s="271"/>
      <c r="F98" s="275">
        <f>F100+G100</f>
        <v>380683341</v>
      </c>
      <c r="G98" s="276"/>
      <c r="H98" s="255"/>
      <c r="I98" s="267"/>
    </row>
    <row r="99" spans="2:9" s="98" customFormat="1" ht="18">
      <c r="B99" s="181"/>
      <c r="C99" s="9"/>
      <c r="D99" s="89"/>
      <c r="E99" s="271"/>
      <c r="F99" s="158" t="s">
        <v>781</v>
      </c>
      <c r="G99" s="164" t="s">
        <v>782</v>
      </c>
      <c r="H99" s="255"/>
      <c r="I99" s="267"/>
    </row>
    <row r="100" spans="2:9" s="98" customFormat="1" ht="18">
      <c r="B100" s="181"/>
      <c r="C100" s="9"/>
      <c r="D100" s="89"/>
      <c r="E100" s="271"/>
      <c r="F100" s="156">
        <f>SUM(F101:F107)</f>
        <v>53613992</v>
      </c>
      <c r="G100" s="156">
        <f>SUM(G101:G107)</f>
        <v>327069349</v>
      </c>
      <c r="H100" s="155">
        <f>SUM(H101:H107)</f>
        <v>111307200</v>
      </c>
      <c r="I100" s="159">
        <f>SUM(I101:I107)</f>
        <v>269376141</v>
      </c>
    </row>
    <row r="101" spans="2:9" s="98" customFormat="1" ht="18.75" outlineLevel="1">
      <c r="B101" s="181"/>
      <c r="C101" s="85"/>
      <c r="D101" s="89"/>
      <c r="E101" s="65" t="s">
        <v>553</v>
      </c>
      <c r="F101" s="64">
        <f>'12-2015'!F6</f>
        <v>12200000</v>
      </c>
      <c r="G101" s="64">
        <f>'12-2015'!G6</f>
        <v>95112000</v>
      </c>
      <c r="H101" s="64">
        <f>'12-2015'!H6</f>
        <v>86650000</v>
      </c>
      <c r="I101" s="64">
        <f>'12-2015'!I6</f>
        <v>20662000</v>
      </c>
    </row>
    <row r="102" spans="2:9" s="98" customFormat="1" ht="18.75" outlineLevel="1">
      <c r="B102" s="181"/>
      <c r="C102" s="85"/>
      <c r="D102" s="89"/>
      <c r="E102" s="65" t="s">
        <v>22</v>
      </c>
      <c r="F102" s="64">
        <f>'12-2015'!F7</f>
        <v>0</v>
      </c>
      <c r="G102" s="64">
        <f>'12-2015'!G7</f>
        <v>0</v>
      </c>
      <c r="H102" s="64">
        <f>'12-2015'!H7</f>
        <v>0</v>
      </c>
      <c r="I102" s="64">
        <f aca="true" t="shared" si="3" ref="I102:I107">F102+G102-H102</f>
        <v>0</v>
      </c>
    </row>
    <row r="103" spans="2:9" s="98" customFormat="1" ht="18.75" outlineLevel="1">
      <c r="B103" s="181"/>
      <c r="C103" s="85"/>
      <c r="D103" s="89"/>
      <c r="E103" s="65" t="s">
        <v>554</v>
      </c>
      <c r="F103" s="64">
        <f>'12-2015'!F8</f>
        <v>23555000</v>
      </c>
      <c r="G103" s="64">
        <f>'12-2015'!G8</f>
        <v>-9200000</v>
      </c>
      <c r="H103" s="64">
        <f>'12-2015'!H8</f>
        <v>11200000</v>
      </c>
      <c r="I103" s="64">
        <f t="shared" si="3"/>
        <v>3155000</v>
      </c>
    </row>
    <row r="104" spans="2:9" s="98" customFormat="1" ht="18.75" outlineLevel="1">
      <c r="B104" s="181"/>
      <c r="C104" s="85"/>
      <c r="D104" s="89"/>
      <c r="E104" s="65" t="s">
        <v>555</v>
      </c>
      <c r="F104" s="64">
        <f>'12-2015'!F9</f>
        <v>17829000</v>
      </c>
      <c r="G104" s="64">
        <f>'12-2015'!G9</f>
        <v>19579000</v>
      </c>
      <c r="H104" s="64">
        <f>'12-2015'!H9</f>
        <v>13433000</v>
      </c>
      <c r="I104" s="64">
        <f t="shared" si="3"/>
        <v>23975000</v>
      </c>
    </row>
    <row r="105" spans="2:9" s="98" customFormat="1" ht="38.25" outlineLevel="1">
      <c r="B105" s="181"/>
      <c r="C105" s="85"/>
      <c r="D105" s="89"/>
      <c r="E105" s="65" t="s">
        <v>552</v>
      </c>
      <c r="F105" s="64">
        <f>'12-2015'!F10</f>
        <v>0</v>
      </c>
      <c r="G105" s="64">
        <f>'12-2015'!G10</f>
        <v>0</v>
      </c>
      <c r="H105" s="64">
        <f>'12-2015'!H10</f>
        <v>0</v>
      </c>
      <c r="I105" s="64">
        <f t="shared" si="3"/>
        <v>0</v>
      </c>
    </row>
    <row r="106" spans="2:9" s="98" customFormat="1" ht="57" outlineLevel="1">
      <c r="B106" s="181"/>
      <c r="C106" s="85"/>
      <c r="D106" s="89"/>
      <c r="E106" s="65" t="s">
        <v>34</v>
      </c>
      <c r="F106" s="64">
        <f>'12-2015'!F11</f>
        <v>0</v>
      </c>
      <c r="G106" s="64">
        <f>'12-2015'!G11</f>
        <v>221450000</v>
      </c>
      <c r="H106" s="64">
        <f>'12-2015'!H11</f>
        <v>0</v>
      </c>
      <c r="I106" s="64">
        <f t="shared" si="3"/>
        <v>221450000</v>
      </c>
    </row>
    <row r="107" spans="3:9" s="127" customFormat="1" ht="27.75" customHeight="1" outlineLevel="1">
      <c r="C107" s="134"/>
      <c r="D107" s="133"/>
      <c r="E107" s="65" t="s">
        <v>817</v>
      </c>
      <c r="F107" s="64">
        <f>'12-2015'!F12</f>
        <v>29992</v>
      </c>
      <c r="G107" s="64">
        <f>'12-2015'!G12</f>
        <v>128349</v>
      </c>
      <c r="H107" s="64">
        <f>'12-2015'!H12</f>
        <v>24200</v>
      </c>
      <c r="I107" s="64">
        <f t="shared" si="3"/>
        <v>134141</v>
      </c>
    </row>
  </sheetData>
  <sheetProtection/>
  <mergeCells count="44">
    <mergeCell ref="F1:H1"/>
    <mergeCell ref="E13:I13"/>
    <mergeCell ref="E14:E17"/>
    <mergeCell ref="F14:G14"/>
    <mergeCell ref="H14:H16"/>
    <mergeCell ref="I14:I16"/>
    <mergeCell ref="F15:G15"/>
    <mergeCell ref="E1:E3"/>
    <mergeCell ref="E27:I27"/>
    <mergeCell ref="E28:E31"/>
    <mergeCell ref="F28:G28"/>
    <mergeCell ref="H28:H30"/>
    <mergeCell ref="I28:I30"/>
    <mergeCell ref="F29:G29"/>
    <mergeCell ref="E41:I41"/>
    <mergeCell ref="E42:E45"/>
    <mergeCell ref="F42:G42"/>
    <mergeCell ref="H42:H44"/>
    <mergeCell ref="I42:I44"/>
    <mergeCell ref="F43:G43"/>
    <mergeCell ref="E56:I56"/>
    <mergeCell ref="E57:E60"/>
    <mergeCell ref="F57:G57"/>
    <mergeCell ref="H57:H59"/>
    <mergeCell ref="I57:I59"/>
    <mergeCell ref="F58:G58"/>
    <mergeCell ref="E69:I69"/>
    <mergeCell ref="E70:E73"/>
    <mergeCell ref="F70:G70"/>
    <mergeCell ref="H70:H72"/>
    <mergeCell ref="I70:I72"/>
    <mergeCell ref="F71:G71"/>
    <mergeCell ref="E82:I82"/>
    <mergeCell ref="E83:E86"/>
    <mergeCell ref="F83:G83"/>
    <mergeCell ref="H83:H85"/>
    <mergeCell ref="I83:I85"/>
    <mergeCell ref="F84:G84"/>
    <mergeCell ref="E96:I96"/>
    <mergeCell ref="E97:E100"/>
    <mergeCell ref="F97:G97"/>
    <mergeCell ref="H97:H99"/>
    <mergeCell ref="I97:I99"/>
    <mergeCell ref="F98:G9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124"/>
  <sheetViews>
    <sheetView zoomScale="73" zoomScaleNormal="73" zoomScalePageLayoutView="0" workbookViewId="0" topLeftCell="F1">
      <pane ySplit="14" topLeftCell="A15" activePane="bottomLeft" state="frozen"/>
      <selection pane="topLeft" activeCell="I71" sqref="I71"/>
      <selection pane="bottomLeft" activeCell="I71" sqref="I71"/>
    </sheetView>
  </sheetViews>
  <sheetFormatPr defaultColWidth="9.140625" defaultRowHeight="12.75"/>
  <cols>
    <col min="1" max="2" width="9.140625" style="6" customWidth="1"/>
    <col min="3" max="3" width="14.7109375" style="5" customWidth="1"/>
    <col min="4" max="5" width="40.28125" style="3" customWidth="1"/>
    <col min="6" max="6" width="36.00390625" style="2" customWidth="1"/>
    <col min="7" max="7" width="28.8515625" style="4" customWidth="1"/>
    <col min="8" max="8" width="32.140625" style="1" customWidth="1"/>
    <col min="9" max="9" width="41.7109375" style="1" customWidth="1"/>
    <col min="10" max="10" width="40.7109375" style="1" customWidth="1"/>
    <col min="11" max="11" width="29.7109375" style="1" customWidth="1"/>
    <col min="12" max="13" width="9.140625" style="6" customWidth="1"/>
    <col min="14" max="14" width="51.7109375" style="6" customWidth="1"/>
    <col min="15" max="15" width="50.57421875" style="6" customWidth="1"/>
    <col min="16" max="16384" width="9.140625" style="6" customWidth="1"/>
  </cols>
  <sheetData>
    <row r="1" spans="3:11" s="7" customFormat="1" ht="24">
      <c r="C1" s="8"/>
      <c r="D1" s="10"/>
      <c r="E1" s="10"/>
      <c r="F1" s="223" t="s">
        <v>2</v>
      </c>
      <c r="G1" s="223"/>
      <c r="H1" s="223"/>
      <c r="I1" s="223"/>
      <c r="J1" s="38"/>
      <c r="K1" s="217"/>
    </row>
    <row r="2" spans="3:11" s="7" customFormat="1" ht="24">
      <c r="C2" s="9"/>
      <c r="D2" s="11"/>
      <c r="E2" s="11"/>
      <c r="F2" s="223"/>
      <c r="G2" s="223"/>
      <c r="H2" s="223"/>
      <c r="I2" s="223"/>
      <c r="J2" s="38"/>
      <c r="K2" s="217"/>
    </row>
    <row r="3" spans="3:11" s="7" customFormat="1" ht="42">
      <c r="C3" s="9"/>
      <c r="D3" s="11"/>
      <c r="E3" s="11"/>
      <c r="F3" s="221" t="s">
        <v>17</v>
      </c>
      <c r="G3" s="222"/>
      <c r="H3" s="33" t="s">
        <v>18</v>
      </c>
      <c r="I3" s="33" t="s">
        <v>19</v>
      </c>
      <c r="J3" s="39"/>
      <c r="K3" s="30"/>
    </row>
    <row r="4" spans="3:11" s="7" customFormat="1" ht="18">
      <c r="C4" s="9"/>
      <c r="D4" s="12"/>
      <c r="E4" s="12"/>
      <c r="F4" s="224" t="s">
        <v>30</v>
      </c>
      <c r="G4" s="224"/>
      <c r="H4" s="28" t="s">
        <v>31</v>
      </c>
      <c r="I4" s="28" t="s">
        <v>32</v>
      </c>
      <c r="J4" s="40"/>
      <c r="K4" s="31"/>
    </row>
    <row r="5" spans="3:11" s="7" customFormat="1" ht="18">
      <c r="C5" s="9"/>
      <c r="D5" s="12"/>
      <c r="E5" s="12"/>
      <c r="F5" s="234">
        <f>G6+G7+G8+G9+G10+G11+G12</f>
        <v>0</v>
      </c>
      <c r="G5" s="224"/>
      <c r="H5" s="37">
        <f>H7+H8+H9+H10+H11+H12</f>
        <v>0</v>
      </c>
      <c r="I5" s="37">
        <f>F5-H5</f>
        <v>0</v>
      </c>
      <c r="J5" s="40"/>
      <c r="K5" s="31"/>
    </row>
    <row r="6" spans="3:11" s="7" customFormat="1" ht="18.75">
      <c r="C6" s="9"/>
      <c r="D6" s="12"/>
      <c r="E6" s="12"/>
      <c r="F6" s="35" t="s">
        <v>20</v>
      </c>
      <c r="G6" s="36">
        <f>H15</f>
        <v>0</v>
      </c>
      <c r="H6" s="28"/>
      <c r="I6" s="28"/>
      <c r="J6" s="40"/>
      <c r="K6" s="31"/>
    </row>
    <row r="7" spans="3:11" s="7" customFormat="1" ht="18.75">
      <c r="C7" s="13"/>
      <c r="D7" s="12"/>
      <c r="E7" s="12"/>
      <c r="F7" s="34" t="s">
        <v>21</v>
      </c>
      <c r="G7" s="29">
        <f>SUMIF(I22:I209,F7,F22:F209)</f>
        <v>0</v>
      </c>
      <c r="H7" s="29">
        <f>SUMIF(I22:I209,F7,G22:G209)</f>
        <v>0</v>
      </c>
      <c r="I7" s="29">
        <f aca="true" t="shared" si="0" ref="I7:I12">G7-H7</f>
        <v>0</v>
      </c>
      <c r="J7" s="41"/>
      <c r="K7" s="32"/>
    </row>
    <row r="8" spans="3:11" s="7" customFormat="1" ht="18.75">
      <c r="C8" s="13"/>
      <c r="D8" s="12"/>
      <c r="E8" s="12"/>
      <c r="F8" s="34" t="s">
        <v>22</v>
      </c>
      <c r="G8" s="29">
        <f>SUMIF(I22:I209,F8,F22:F209)</f>
        <v>0</v>
      </c>
      <c r="H8" s="29">
        <f>SUMIF(I22:I209,F8,G22:G209)</f>
        <v>0</v>
      </c>
      <c r="I8" s="29">
        <f t="shared" si="0"/>
        <v>0</v>
      </c>
      <c r="J8" s="41"/>
      <c r="K8" s="32"/>
    </row>
    <row r="9" spans="3:11" s="7" customFormat="1" ht="18.75">
      <c r="C9" s="13"/>
      <c r="D9" s="12"/>
      <c r="E9" s="12"/>
      <c r="F9" s="34" t="s">
        <v>23</v>
      </c>
      <c r="G9" s="29">
        <f>SUMIF(I22:I209,F9,F22:F209)</f>
        <v>0</v>
      </c>
      <c r="H9" s="29">
        <f>SUMIF(I22:I209,F9,G22:G209)</f>
        <v>0</v>
      </c>
      <c r="I9" s="29">
        <f t="shared" si="0"/>
        <v>0</v>
      </c>
      <c r="J9" s="41"/>
      <c r="K9" s="32"/>
    </row>
    <row r="10" spans="3:11" s="7" customFormat="1" ht="38.25">
      <c r="C10" s="13"/>
      <c r="D10" s="12"/>
      <c r="E10" s="12"/>
      <c r="F10" s="34" t="s">
        <v>24</v>
      </c>
      <c r="G10" s="29">
        <f>SUMIF(I22:I209,F10,F22:F209)</f>
        <v>0</v>
      </c>
      <c r="H10" s="29">
        <f>SUMIF(I22:I209,F10,G22:G209)</f>
        <v>0</v>
      </c>
      <c r="I10" s="29">
        <f t="shared" si="0"/>
        <v>0</v>
      </c>
      <c r="J10" s="41"/>
      <c r="K10" s="32"/>
    </row>
    <row r="11" spans="3:11" s="7" customFormat="1" ht="38.25">
      <c r="C11" s="13"/>
      <c r="D11" s="12"/>
      <c r="E11" s="12"/>
      <c r="F11" s="34" t="s">
        <v>25</v>
      </c>
      <c r="G11" s="29">
        <f>SUMIF(I22:I209,F11,F22:F209)</f>
        <v>0</v>
      </c>
      <c r="H11" s="29">
        <f>SUMIF(I22:I209,F11,G22:G209)</f>
        <v>0</v>
      </c>
      <c r="I11" s="29">
        <f t="shared" si="0"/>
        <v>0</v>
      </c>
      <c r="J11" s="41"/>
      <c r="K11" s="32"/>
    </row>
    <row r="12" spans="3:11" s="7" customFormat="1" ht="57">
      <c r="C12" s="13"/>
      <c r="D12" s="12"/>
      <c r="E12" s="12"/>
      <c r="F12" s="57" t="s">
        <v>34</v>
      </c>
      <c r="G12" s="29">
        <f>SUMIF(I22:I209,F12,F22:F209)</f>
        <v>0</v>
      </c>
      <c r="H12" s="29">
        <f>SUMIF(I22:I209,F12,G22:G209)</f>
        <v>0</v>
      </c>
      <c r="I12" s="29">
        <f t="shared" si="0"/>
        <v>0</v>
      </c>
      <c r="J12" s="41"/>
      <c r="K12" s="32"/>
    </row>
    <row r="13" spans="1:15" s="53" customFormat="1" ht="18">
      <c r="A13" s="243" t="s">
        <v>11</v>
      </c>
      <c r="B13" s="244"/>
      <c r="C13" s="245" t="s">
        <v>1</v>
      </c>
      <c r="D13" s="247" t="s">
        <v>3</v>
      </c>
      <c r="E13" s="247" t="s">
        <v>4</v>
      </c>
      <c r="F13" s="247" t="s">
        <v>5</v>
      </c>
      <c r="G13" s="248" t="s">
        <v>6</v>
      </c>
      <c r="H13" s="238" t="s">
        <v>33</v>
      </c>
      <c r="I13" s="238" t="s">
        <v>15</v>
      </c>
      <c r="J13" s="241" t="s">
        <v>16</v>
      </c>
      <c r="K13" s="242" t="s">
        <v>14</v>
      </c>
      <c r="N13" s="54"/>
      <c r="O13" s="54"/>
    </row>
    <row r="14" spans="1:15" s="53" customFormat="1" ht="37.5" customHeight="1">
      <c r="A14" s="55" t="s">
        <v>5</v>
      </c>
      <c r="B14" s="55" t="s">
        <v>6</v>
      </c>
      <c r="C14" s="246"/>
      <c r="D14" s="239"/>
      <c r="E14" s="239"/>
      <c r="F14" s="239"/>
      <c r="G14" s="249"/>
      <c r="H14" s="239"/>
      <c r="I14" s="240"/>
      <c r="J14" s="239"/>
      <c r="K14" s="239"/>
      <c r="N14" s="54"/>
      <c r="O14" s="56"/>
    </row>
    <row r="15" spans="1:15" s="7" customFormat="1" ht="39" customHeight="1">
      <c r="A15" s="42"/>
      <c r="B15" s="42"/>
      <c r="C15" s="43"/>
      <c r="D15" s="235" t="s">
        <v>29</v>
      </c>
      <c r="E15" s="60" t="s">
        <v>35</v>
      </c>
      <c r="F15" s="45"/>
      <c r="G15" s="46"/>
      <c r="H15" s="52"/>
      <c r="I15" s="45"/>
      <c r="J15" s="45"/>
      <c r="K15" s="45"/>
      <c r="N15" s="18"/>
      <c r="O15" s="19"/>
    </row>
    <row r="16" spans="1:15" s="7" customFormat="1" ht="18.75">
      <c r="A16" s="25"/>
      <c r="B16" s="25"/>
      <c r="C16" s="22"/>
      <c r="D16" s="236"/>
      <c r="E16" s="34" t="s">
        <v>21</v>
      </c>
      <c r="F16" s="24"/>
      <c r="G16" s="24"/>
      <c r="H16" s="51"/>
      <c r="I16" s="23"/>
      <c r="J16" s="23"/>
      <c r="K16" s="45"/>
      <c r="N16" s="19"/>
      <c r="O16" s="19"/>
    </row>
    <row r="17" spans="1:15" s="7" customFormat="1" ht="18.75">
      <c r="A17" s="25"/>
      <c r="B17" s="25"/>
      <c r="C17" s="22"/>
      <c r="D17" s="236"/>
      <c r="E17" s="34" t="s">
        <v>22</v>
      </c>
      <c r="F17" s="24"/>
      <c r="G17" s="24"/>
      <c r="H17" s="51"/>
      <c r="I17" s="23"/>
      <c r="J17" s="23"/>
      <c r="K17" s="45"/>
      <c r="N17" s="19"/>
      <c r="O17" s="19"/>
    </row>
    <row r="18" spans="1:15" s="7" customFormat="1" ht="18.75">
      <c r="A18" s="25"/>
      <c r="B18" s="25"/>
      <c r="C18" s="22"/>
      <c r="D18" s="236"/>
      <c r="E18" s="34" t="s">
        <v>23</v>
      </c>
      <c r="F18" s="24"/>
      <c r="G18" s="24"/>
      <c r="H18" s="51"/>
      <c r="I18" s="23"/>
      <c r="J18" s="23"/>
      <c r="K18" s="45"/>
      <c r="N18" s="19"/>
      <c r="O18" s="19"/>
    </row>
    <row r="19" spans="1:15" s="7" customFormat="1" ht="38.25">
      <c r="A19" s="25"/>
      <c r="B19" s="25"/>
      <c r="C19" s="22"/>
      <c r="D19" s="236"/>
      <c r="E19" s="34" t="s">
        <v>24</v>
      </c>
      <c r="F19" s="24"/>
      <c r="G19" s="24"/>
      <c r="H19" s="51"/>
      <c r="I19" s="23"/>
      <c r="J19" s="23"/>
      <c r="K19" s="45"/>
      <c r="N19" s="19"/>
      <c r="O19" s="19"/>
    </row>
    <row r="20" spans="1:15" s="7" customFormat="1" ht="38.25">
      <c r="A20" s="25"/>
      <c r="B20" s="25"/>
      <c r="C20" s="22"/>
      <c r="D20" s="236"/>
      <c r="E20" s="34" t="s">
        <v>25</v>
      </c>
      <c r="F20" s="24"/>
      <c r="G20" s="24"/>
      <c r="H20" s="51"/>
      <c r="I20" s="23"/>
      <c r="J20" s="23"/>
      <c r="K20" s="45"/>
      <c r="N20" s="19"/>
      <c r="O20" s="19"/>
    </row>
    <row r="21" spans="1:15" s="7" customFormat="1" ht="57">
      <c r="A21" s="25"/>
      <c r="B21" s="25"/>
      <c r="C21" s="22"/>
      <c r="D21" s="237"/>
      <c r="E21" s="57" t="s">
        <v>34</v>
      </c>
      <c r="F21" s="24"/>
      <c r="G21" s="24"/>
      <c r="H21" s="51"/>
      <c r="I21" s="23"/>
      <c r="J21" s="23"/>
      <c r="K21" s="45"/>
      <c r="N21" s="19"/>
      <c r="O21" s="19"/>
    </row>
    <row r="22" spans="1:15" s="16" customFormat="1" ht="18.75">
      <c r="A22" s="47"/>
      <c r="B22" s="47"/>
      <c r="C22" s="48"/>
      <c r="D22" s="49" t="s">
        <v>7</v>
      </c>
      <c r="E22" s="49" t="s">
        <v>8</v>
      </c>
      <c r="F22" s="50">
        <v>70000</v>
      </c>
      <c r="G22" s="50">
        <v>9000</v>
      </c>
      <c r="H22" s="44"/>
      <c r="I22" s="59"/>
      <c r="J22" s="49"/>
      <c r="K22" s="45"/>
      <c r="N22" s="18"/>
      <c r="O22" s="20"/>
    </row>
    <row r="23" spans="1:15" s="16" customFormat="1" ht="18.75">
      <c r="A23" s="47"/>
      <c r="B23" s="47"/>
      <c r="C23" s="48"/>
      <c r="D23" s="49" t="s">
        <v>9</v>
      </c>
      <c r="E23" s="49" t="s">
        <v>8</v>
      </c>
      <c r="F23" s="50">
        <v>60000</v>
      </c>
      <c r="G23" s="50">
        <v>930000</v>
      </c>
      <c r="H23" s="44"/>
      <c r="I23" s="59"/>
      <c r="J23" s="49"/>
      <c r="K23" s="45"/>
      <c r="N23" s="18"/>
      <c r="O23" s="20"/>
    </row>
    <row r="24" spans="1:15" s="16" customFormat="1" ht="18.75">
      <c r="A24" s="47"/>
      <c r="B24" s="47"/>
      <c r="C24" s="48"/>
      <c r="D24" s="49" t="s">
        <v>10</v>
      </c>
      <c r="E24" s="49" t="s">
        <v>8</v>
      </c>
      <c r="F24" s="50">
        <v>20000</v>
      </c>
      <c r="G24" s="50">
        <v>30000</v>
      </c>
      <c r="H24" s="44"/>
      <c r="I24" s="59"/>
      <c r="J24" s="49"/>
      <c r="K24" s="45"/>
      <c r="N24" s="18"/>
      <c r="O24" s="20"/>
    </row>
    <row r="25" spans="1:15" s="16" customFormat="1" ht="18.75">
      <c r="A25" s="47"/>
      <c r="B25" s="47"/>
      <c r="C25" s="48"/>
      <c r="D25" s="49"/>
      <c r="E25" s="49"/>
      <c r="F25" s="50">
        <v>8458</v>
      </c>
      <c r="G25" s="50">
        <v>56457</v>
      </c>
      <c r="H25" s="44"/>
      <c r="I25" s="59"/>
      <c r="J25" s="49"/>
      <c r="K25" s="45"/>
      <c r="N25" s="18"/>
      <c r="O25" s="20"/>
    </row>
    <row r="26" spans="1:15" s="16" customFormat="1" ht="18.75">
      <c r="A26" s="47"/>
      <c r="B26" s="47"/>
      <c r="C26" s="48"/>
      <c r="D26" s="49"/>
      <c r="E26" s="49"/>
      <c r="F26" s="50">
        <v>4484</v>
      </c>
      <c r="G26" s="50">
        <v>7457</v>
      </c>
      <c r="H26" s="44"/>
      <c r="I26" s="59"/>
      <c r="J26" s="49"/>
      <c r="K26" s="45"/>
      <c r="N26" s="18"/>
      <c r="O26" s="20"/>
    </row>
    <row r="27" spans="1:11" s="16" customFormat="1" ht="16.5">
      <c r="A27" s="47"/>
      <c r="B27" s="47"/>
      <c r="C27" s="48"/>
      <c r="D27" s="49"/>
      <c r="E27" s="49"/>
      <c r="F27" s="50"/>
      <c r="G27" s="50"/>
      <c r="H27" s="44"/>
      <c r="I27" s="59"/>
      <c r="J27" s="49"/>
      <c r="K27" s="45"/>
    </row>
    <row r="28" spans="1:11" s="16" customFormat="1" ht="16.5">
      <c r="A28" s="47"/>
      <c r="B28" s="47"/>
      <c r="C28" s="48"/>
      <c r="D28" s="49"/>
      <c r="E28" s="49"/>
      <c r="F28" s="50"/>
      <c r="G28" s="50"/>
      <c r="H28" s="44"/>
      <c r="I28" s="59"/>
      <c r="J28" s="49"/>
      <c r="K28" s="45"/>
    </row>
    <row r="29" spans="1:11" s="16" customFormat="1" ht="16.5">
      <c r="A29" s="47"/>
      <c r="B29" s="47"/>
      <c r="C29" s="48"/>
      <c r="D29" s="49"/>
      <c r="E29" s="49"/>
      <c r="F29" s="50"/>
      <c r="G29" s="50"/>
      <c r="H29" s="44"/>
      <c r="I29" s="59"/>
      <c r="J29" s="49"/>
      <c r="K29" s="45"/>
    </row>
    <row r="30" spans="1:11" s="16" customFormat="1" ht="16.5">
      <c r="A30" s="47"/>
      <c r="B30" s="47"/>
      <c r="C30" s="48"/>
      <c r="D30" s="49"/>
      <c r="E30" s="49"/>
      <c r="F30" s="50"/>
      <c r="G30" s="50"/>
      <c r="H30" s="44"/>
      <c r="I30" s="59"/>
      <c r="J30" s="49"/>
      <c r="K30" s="45"/>
    </row>
    <row r="31" spans="1:11" s="16" customFormat="1" ht="16.5">
      <c r="A31" s="47"/>
      <c r="B31" s="47"/>
      <c r="C31" s="48"/>
      <c r="D31" s="49"/>
      <c r="E31" s="49"/>
      <c r="F31" s="50"/>
      <c r="G31" s="50"/>
      <c r="H31" s="44"/>
      <c r="I31" s="59"/>
      <c r="J31" s="49"/>
      <c r="K31" s="45"/>
    </row>
    <row r="32" spans="1:11" s="16" customFormat="1" ht="16.5">
      <c r="A32" s="47"/>
      <c r="B32" s="47"/>
      <c r="C32" s="48"/>
      <c r="D32" s="49"/>
      <c r="E32" s="49"/>
      <c r="F32" s="50"/>
      <c r="G32" s="50"/>
      <c r="H32" s="44"/>
      <c r="I32" s="59"/>
      <c r="J32" s="49"/>
      <c r="K32" s="45"/>
    </row>
    <row r="33" spans="1:11" s="16" customFormat="1" ht="16.5">
      <c r="A33" s="47"/>
      <c r="B33" s="47"/>
      <c r="C33" s="48"/>
      <c r="D33" s="49"/>
      <c r="E33" s="49"/>
      <c r="F33" s="50"/>
      <c r="G33" s="50"/>
      <c r="H33" s="44"/>
      <c r="I33" s="59"/>
      <c r="J33" s="49"/>
      <c r="K33" s="45"/>
    </row>
    <row r="34" spans="1:11" s="16" customFormat="1" ht="16.5">
      <c r="A34" s="47"/>
      <c r="B34" s="47"/>
      <c r="C34" s="48"/>
      <c r="D34" s="49"/>
      <c r="E34" s="49"/>
      <c r="F34" s="50"/>
      <c r="G34" s="50"/>
      <c r="H34" s="44"/>
      <c r="I34" s="59"/>
      <c r="J34" s="49"/>
      <c r="K34" s="45"/>
    </row>
    <row r="35" spans="1:11" s="16" customFormat="1" ht="16.5">
      <c r="A35" s="47"/>
      <c r="B35" s="47"/>
      <c r="C35" s="48"/>
      <c r="D35" s="49"/>
      <c r="E35" s="49"/>
      <c r="F35" s="50"/>
      <c r="G35" s="50"/>
      <c r="H35" s="44"/>
      <c r="I35" s="59"/>
      <c r="J35" s="49"/>
      <c r="K35" s="45"/>
    </row>
    <row r="36" spans="1:11" s="16" customFormat="1" ht="16.5">
      <c r="A36" s="47"/>
      <c r="B36" s="47"/>
      <c r="C36" s="48"/>
      <c r="D36" s="49"/>
      <c r="E36" s="49"/>
      <c r="F36" s="50"/>
      <c r="G36" s="50"/>
      <c r="H36" s="44"/>
      <c r="I36" s="59"/>
      <c r="J36" s="49"/>
      <c r="K36" s="45"/>
    </row>
    <row r="37" spans="1:11" s="16" customFormat="1" ht="16.5">
      <c r="A37" s="47"/>
      <c r="B37" s="47"/>
      <c r="C37" s="48"/>
      <c r="D37" s="49"/>
      <c r="E37" s="49"/>
      <c r="F37" s="50"/>
      <c r="G37" s="50"/>
      <c r="H37" s="44"/>
      <c r="I37" s="59"/>
      <c r="J37" s="49"/>
      <c r="K37" s="45"/>
    </row>
    <row r="38" spans="1:11" s="16" customFormat="1" ht="16.5">
      <c r="A38" s="47"/>
      <c r="B38" s="47"/>
      <c r="C38" s="48"/>
      <c r="D38" s="49"/>
      <c r="E38" s="49"/>
      <c r="F38" s="50"/>
      <c r="G38" s="50"/>
      <c r="H38" s="44"/>
      <c r="I38" s="59"/>
      <c r="J38" s="49"/>
      <c r="K38" s="45"/>
    </row>
    <row r="39" spans="1:11" s="16" customFormat="1" ht="16.5">
      <c r="A39" s="47"/>
      <c r="B39" s="47"/>
      <c r="C39" s="48"/>
      <c r="D39" s="49"/>
      <c r="E39" s="49"/>
      <c r="F39" s="50"/>
      <c r="G39" s="50"/>
      <c r="H39" s="44"/>
      <c r="I39" s="59"/>
      <c r="J39" s="49"/>
      <c r="K39" s="45"/>
    </row>
    <row r="40" spans="1:11" s="16" customFormat="1" ht="16.5">
      <c r="A40" s="47"/>
      <c r="B40" s="47"/>
      <c r="C40" s="48"/>
      <c r="D40" s="49"/>
      <c r="E40" s="49"/>
      <c r="F40" s="50"/>
      <c r="G40" s="50"/>
      <c r="H40" s="44"/>
      <c r="I40" s="59"/>
      <c r="J40" s="49"/>
      <c r="K40" s="45"/>
    </row>
    <row r="41" spans="1:11" s="16" customFormat="1" ht="16.5">
      <c r="A41" s="47"/>
      <c r="B41" s="47"/>
      <c r="C41" s="48"/>
      <c r="D41" s="49"/>
      <c r="E41" s="49"/>
      <c r="F41" s="50"/>
      <c r="G41" s="50"/>
      <c r="H41" s="44"/>
      <c r="I41" s="59"/>
      <c r="J41" s="49"/>
      <c r="K41" s="45"/>
    </row>
    <row r="42" spans="1:11" s="16" customFormat="1" ht="16.5">
      <c r="A42" s="47"/>
      <c r="B42" s="47"/>
      <c r="C42" s="48"/>
      <c r="D42" s="49"/>
      <c r="E42" s="49"/>
      <c r="F42" s="50"/>
      <c r="G42" s="50"/>
      <c r="H42" s="44"/>
      <c r="I42" s="59"/>
      <c r="J42" s="49"/>
      <c r="K42" s="45"/>
    </row>
    <row r="43" spans="1:11" s="16" customFormat="1" ht="16.5">
      <c r="A43" s="47"/>
      <c r="B43" s="47"/>
      <c r="C43" s="48"/>
      <c r="D43" s="49"/>
      <c r="E43" s="49"/>
      <c r="F43" s="50"/>
      <c r="G43" s="50"/>
      <c r="H43" s="44"/>
      <c r="I43" s="59"/>
      <c r="J43" s="49"/>
      <c r="K43" s="45"/>
    </row>
    <row r="44" spans="1:11" s="16" customFormat="1" ht="16.5">
      <c r="A44" s="47"/>
      <c r="B44" s="47"/>
      <c r="C44" s="48"/>
      <c r="D44" s="49"/>
      <c r="E44" s="49"/>
      <c r="F44" s="50"/>
      <c r="G44" s="50"/>
      <c r="H44" s="44"/>
      <c r="I44" s="59"/>
      <c r="J44" s="49"/>
      <c r="K44" s="45"/>
    </row>
    <row r="45" spans="1:11" s="16" customFormat="1" ht="16.5">
      <c r="A45" s="47"/>
      <c r="B45" s="47"/>
      <c r="C45" s="48"/>
      <c r="D45" s="49"/>
      <c r="E45" s="49"/>
      <c r="F45" s="50"/>
      <c r="G45" s="50"/>
      <c r="H45" s="44"/>
      <c r="I45" s="59"/>
      <c r="J45" s="49"/>
      <c r="K45" s="45"/>
    </row>
    <row r="46" spans="1:11" s="16" customFormat="1" ht="16.5">
      <c r="A46" s="47"/>
      <c r="B46" s="47"/>
      <c r="C46" s="48"/>
      <c r="D46" s="49"/>
      <c r="E46" s="49"/>
      <c r="F46" s="50"/>
      <c r="G46" s="50"/>
      <c r="H46" s="44"/>
      <c r="I46" s="59"/>
      <c r="J46" s="49"/>
      <c r="K46" s="45"/>
    </row>
    <row r="47" spans="1:11" s="16" customFormat="1" ht="16.5">
      <c r="A47" s="47"/>
      <c r="B47" s="47"/>
      <c r="C47" s="48"/>
      <c r="D47" s="49"/>
      <c r="E47" s="49"/>
      <c r="F47" s="50"/>
      <c r="G47" s="50"/>
      <c r="H47" s="44"/>
      <c r="I47" s="59"/>
      <c r="J47" s="49"/>
      <c r="K47" s="45"/>
    </row>
    <row r="48" spans="1:11" s="16" customFormat="1" ht="16.5">
      <c r="A48" s="47"/>
      <c r="B48" s="47"/>
      <c r="C48" s="48"/>
      <c r="D48" s="49"/>
      <c r="E48" s="49"/>
      <c r="F48" s="50"/>
      <c r="G48" s="50"/>
      <c r="H48" s="44"/>
      <c r="I48" s="59"/>
      <c r="J48" s="49"/>
      <c r="K48" s="45"/>
    </row>
    <row r="49" spans="1:11" s="16" customFormat="1" ht="16.5">
      <c r="A49" s="47"/>
      <c r="B49" s="47"/>
      <c r="C49" s="48"/>
      <c r="D49" s="49"/>
      <c r="E49" s="49"/>
      <c r="F49" s="50"/>
      <c r="G49" s="50"/>
      <c r="H49" s="44"/>
      <c r="I49" s="59"/>
      <c r="J49" s="49"/>
      <c r="K49" s="45"/>
    </row>
    <row r="50" spans="1:11" s="16" customFormat="1" ht="16.5">
      <c r="A50" s="47"/>
      <c r="B50" s="47"/>
      <c r="C50" s="48"/>
      <c r="D50" s="49"/>
      <c r="E50" s="49"/>
      <c r="F50" s="50"/>
      <c r="G50" s="50"/>
      <c r="H50" s="44"/>
      <c r="I50" s="59"/>
      <c r="J50" s="49"/>
      <c r="K50" s="45"/>
    </row>
    <row r="51" spans="1:11" s="16" customFormat="1" ht="16.5">
      <c r="A51" s="47"/>
      <c r="B51" s="47"/>
      <c r="C51" s="48"/>
      <c r="D51" s="49"/>
      <c r="E51" s="49"/>
      <c r="F51" s="50"/>
      <c r="G51" s="50"/>
      <c r="H51" s="44"/>
      <c r="I51" s="59"/>
      <c r="J51" s="49"/>
      <c r="K51" s="45"/>
    </row>
    <row r="52" spans="1:11" s="16" customFormat="1" ht="16.5">
      <c r="A52" s="47"/>
      <c r="B52" s="47"/>
      <c r="C52" s="48"/>
      <c r="D52" s="49"/>
      <c r="E52" s="49"/>
      <c r="F52" s="50"/>
      <c r="G52" s="50"/>
      <c r="H52" s="44"/>
      <c r="I52" s="59"/>
      <c r="J52" s="49"/>
      <c r="K52" s="45"/>
    </row>
    <row r="53" spans="1:11" s="16" customFormat="1" ht="16.5">
      <c r="A53" s="47"/>
      <c r="B53" s="47"/>
      <c r="C53" s="48"/>
      <c r="D53" s="49"/>
      <c r="E53" s="49"/>
      <c r="F53" s="50"/>
      <c r="G53" s="50"/>
      <c r="H53" s="44"/>
      <c r="I53" s="59"/>
      <c r="J53" s="49"/>
      <c r="K53" s="45"/>
    </row>
    <row r="54" spans="1:11" s="16" customFormat="1" ht="16.5">
      <c r="A54" s="47"/>
      <c r="B54" s="47"/>
      <c r="C54" s="48"/>
      <c r="D54" s="49"/>
      <c r="E54" s="49"/>
      <c r="F54" s="50"/>
      <c r="G54" s="50"/>
      <c r="H54" s="44"/>
      <c r="I54" s="59"/>
      <c r="J54" s="49"/>
      <c r="K54" s="45"/>
    </row>
    <row r="55" spans="1:11" s="16" customFormat="1" ht="16.5">
      <c r="A55" s="47"/>
      <c r="B55" s="47"/>
      <c r="C55" s="48"/>
      <c r="D55" s="49"/>
      <c r="E55" s="49"/>
      <c r="F55" s="50"/>
      <c r="G55" s="50"/>
      <c r="H55" s="44"/>
      <c r="I55" s="59"/>
      <c r="J55" s="49"/>
      <c r="K55" s="45"/>
    </row>
    <row r="56" spans="1:11" s="16" customFormat="1" ht="16.5">
      <c r="A56" s="47"/>
      <c r="B56" s="47"/>
      <c r="C56" s="48"/>
      <c r="D56" s="49"/>
      <c r="E56" s="49"/>
      <c r="F56" s="50"/>
      <c r="G56" s="50"/>
      <c r="H56" s="44"/>
      <c r="I56" s="59"/>
      <c r="J56" s="49"/>
      <c r="K56" s="45"/>
    </row>
    <row r="57" spans="1:11" s="16" customFormat="1" ht="16.5">
      <c r="A57" s="47"/>
      <c r="B57" s="47"/>
      <c r="C57" s="48"/>
      <c r="D57" s="49"/>
      <c r="E57" s="49"/>
      <c r="F57" s="50"/>
      <c r="G57" s="50"/>
      <c r="H57" s="44"/>
      <c r="I57" s="59"/>
      <c r="J57" s="49"/>
      <c r="K57" s="45"/>
    </row>
    <row r="58" spans="1:11" s="16" customFormat="1" ht="16.5">
      <c r="A58" s="47"/>
      <c r="B58" s="47"/>
      <c r="C58" s="48"/>
      <c r="D58" s="49"/>
      <c r="E58" s="49"/>
      <c r="F58" s="50"/>
      <c r="G58" s="50"/>
      <c r="H58" s="44"/>
      <c r="I58" s="59"/>
      <c r="J58" s="49"/>
      <c r="K58" s="45"/>
    </row>
    <row r="59" spans="1:11" s="16" customFormat="1" ht="16.5">
      <c r="A59" s="47"/>
      <c r="B59" s="47"/>
      <c r="C59" s="48"/>
      <c r="D59" s="49"/>
      <c r="E59" s="49"/>
      <c r="F59" s="50"/>
      <c r="G59" s="50"/>
      <c r="H59" s="44"/>
      <c r="I59" s="59"/>
      <c r="J59" s="49"/>
      <c r="K59" s="45"/>
    </row>
    <row r="60" spans="1:11" s="16" customFormat="1" ht="16.5">
      <c r="A60" s="47"/>
      <c r="B60" s="47"/>
      <c r="C60" s="48"/>
      <c r="D60" s="49"/>
      <c r="E60" s="49"/>
      <c r="F60" s="50"/>
      <c r="G60" s="50"/>
      <c r="H60" s="44"/>
      <c r="I60" s="59"/>
      <c r="J60" s="49"/>
      <c r="K60" s="45"/>
    </row>
    <row r="61" spans="1:11" s="16" customFormat="1" ht="16.5">
      <c r="A61" s="47"/>
      <c r="B61" s="47"/>
      <c r="C61" s="48"/>
      <c r="D61" s="49"/>
      <c r="E61" s="49"/>
      <c r="F61" s="50"/>
      <c r="G61" s="50"/>
      <c r="H61" s="44"/>
      <c r="I61" s="59"/>
      <c r="J61" s="49"/>
      <c r="K61" s="45"/>
    </row>
    <row r="62" spans="1:11" s="16" customFormat="1" ht="16.5">
      <c r="A62" s="47"/>
      <c r="B62" s="47"/>
      <c r="C62" s="48"/>
      <c r="D62" s="49"/>
      <c r="E62" s="49"/>
      <c r="F62" s="50"/>
      <c r="G62" s="50"/>
      <c r="H62" s="44"/>
      <c r="I62" s="59"/>
      <c r="J62" s="49"/>
      <c r="K62" s="45"/>
    </row>
    <row r="63" spans="1:11" s="16" customFormat="1" ht="16.5">
      <c r="A63" s="47"/>
      <c r="B63" s="47"/>
      <c r="C63" s="48"/>
      <c r="D63" s="49"/>
      <c r="E63" s="49"/>
      <c r="F63" s="50"/>
      <c r="G63" s="50"/>
      <c r="H63" s="44"/>
      <c r="I63" s="59"/>
      <c r="J63" s="49"/>
      <c r="K63" s="45"/>
    </row>
    <row r="64" spans="1:11" s="16" customFormat="1" ht="16.5">
      <c r="A64" s="47"/>
      <c r="B64" s="47"/>
      <c r="C64" s="48"/>
      <c r="D64" s="49"/>
      <c r="E64" s="49"/>
      <c r="F64" s="50"/>
      <c r="G64" s="50"/>
      <c r="H64" s="44"/>
      <c r="I64" s="59"/>
      <c r="J64" s="49"/>
      <c r="K64" s="45"/>
    </row>
    <row r="65" spans="1:11" s="16" customFormat="1" ht="16.5">
      <c r="A65" s="47"/>
      <c r="B65" s="47"/>
      <c r="C65" s="48"/>
      <c r="D65" s="49"/>
      <c r="E65" s="49"/>
      <c r="F65" s="50"/>
      <c r="G65" s="50"/>
      <c r="H65" s="44"/>
      <c r="I65" s="59"/>
      <c r="J65" s="49"/>
      <c r="K65" s="45"/>
    </row>
    <row r="66" spans="1:11" s="16" customFormat="1" ht="16.5">
      <c r="A66" s="47"/>
      <c r="B66" s="47"/>
      <c r="C66" s="48"/>
      <c r="D66" s="49"/>
      <c r="E66" s="49"/>
      <c r="F66" s="50"/>
      <c r="G66" s="50"/>
      <c r="H66" s="44"/>
      <c r="I66" s="59"/>
      <c r="J66" s="49"/>
      <c r="K66" s="45"/>
    </row>
    <row r="67" spans="1:11" s="16" customFormat="1" ht="16.5">
      <c r="A67" s="47"/>
      <c r="B67" s="47"/>
      <c r="C67" s="48"/>
      <c r="D67" s="49"/>
      <c r="E67" s="49"/>
      <c r="F67" s="50"/>
      <c r="G67" s="50"/>
      <c r="H67" s="44"/>
      <c r="I67" s="59"/>
      <c r="J67" s="49"/>
      <c r="K67" s="45"/>
    </row>
    <row r="68" spans="1:11" s="16" customFormat="1" ht="16.5">
      <c r="A68" s="47"/>
      <c r="B68" s="47"/>
      <c r="C68" s="48"/>
      <c r="D68" s="49"/>
      <c r="E68" s="49"/>
      <c r="F68" s="50"/>
      <c r="G68" s="50"/>
      <c r="H68" s="44"/>
      <c r="I68" s="59"/>
      <c r="J68" s="49"/>
      <c r="K68" s="45"/>
    </row>
    <row r="69" spans="1:11" s="16" customFormat="1" ht="16.5">
      <c r="A69" s="47"/>
      <c r="B69" s="47"/>
      <c r="C69" s="48"/>
      <c r="D69" s="49"/>
      <c r="E69" s="49"/>
      <c r="F69" s="50"/>
      <c r="G69" s="50"/>
      <c r="H69" s="44"/>
      <c r="I69" s="59"/>
      <c r="J69" s="49"/>
      <c r="K69" s="45"/>
    </row>
    <row r="70" spans="1:11" s="16" customFormat="1" ht="16.5">
      <c r="A70" s="47"/>
      <c r="B70" s="47"/>
      <c r="C70" s="48"/>
      <c r="D70" s="49"/>
      <c r="E70" s="49"/>
      <c r="F70" s="50"/>
      <c r="G70" s="50"/>
      <c r="H70" s="44"/>
      <c r="I70" s="59"/>
      <c r="J70" s="49"/>
      <c r="K70" s="45"/>
    </row>
    <row r="71" spans="1:11" s="16" customFormat="1" ht="16.5">
      <c r="A71" s="47"/>
      <c r="B71" s="47"/>
      <c r="C71" s="48"/>
      <c r="D71" s="49"/>
      <c r="E71" s="49"/>
      <c r="F71" s="50"/>
      <c r="G71" s="50"/>
      <c r="H71" s="44"/>
      <c r="I71" s="59"/>
      <c r="J71" s="49"/>
      <c r="K71" s="45"/>
    </row>
    <row r="72" spans="1:11" s="16" customFormat="1" ht="16.5">
      <c r="A72" s="47"/>
      <c r="B72" s="47"/>
      <c r="C72" s="48"/>
      <c r="D72" s="49"/>
      <c r="E72" s="49"/>
      <c r="F72" s="50"/>
      <c r="G72" s="50"/>
      <c r="H72" s="44"/>
      <c r="I72" s="59"/>
      <c r="J72" s="49"/>
      <c r="K72" s="45"/>
    </row>
    <row r="73" spans="1:11" s="16" customFormat="1" ht="16.5">
      <c r="A73" s="47"/>
      <c r="B73" s="47"/>
      <c r="C73" s="48"/>
      <c r="D73" s="49"/>
      <c r="E73" s="49"/>
      <c r="F73" s="50"/>
      <c r="G73" s="50"/>
      <c r="H73" s="44"/>
      <c r="I73" s="59"/>
      <c r="J73" s="49"/>
      <c r="K73" s="45"/>
    </row>
    <row r="74" spans="1:11" s="16" customFormat="1" ht="16.5">
      <c r="A74" s="47"/>
      <c r="B74" s="47"/>
      <c r="C74" s="48"/>
      <c r="D74" s="49"/>
      <c r="E74" s="49"/>
      <c r="F74" s="50"/>
      <c r="G74" s="50"/>
      <c r="H74" s="44"/>
      <c r="I74" s="59"/>
      <c r="J74" s="49"/>
      <c r="K74" s="45"/>
    </row>
    <row r="75" spans="1:11" s="16" customFormat="1" ht="16.5">
      <c r="A75" s="47"/>
      <c r="B75" s="47"/>
      <c r="C75" s="48"/>
      <c r="D75" s="49"/>
      <c r="E75" s="49"/>
      <c r="F75" s="50"/>
      <c r="G75" s="50"/>
      <c r="H75" s="44"/>
      <c r="I75" s="59"/>
      <c r="J75" s="49"/>
      <c r="K75" s="45"/>
    </row>
    <row r="76" spans="1:11" s="16" customFormat="1" ht="16.5">
      <c r="A76" s="47"/>
      <c r="B76" s="47"/>
      <c r="C76" s="48"/>
      <c r="D76" s="49"/>
      <c r="E76" s="49"/>
      <c r="F76" s="50"/>
      <c r="G76" s="50"/>
      <c r="H76" s="44"/>
      <c r="I76" s="59"/>
      <c r="J76" s="49"/>
      <c r="K76" s="45"/>
    </row>
    <row r="77" spans="1:11" s="16" customFormat="1" ht="16.5">
      <c r="A77" s="47"/>
      <c r="B77" s="47"/>
      <c r="C77" s="48"/>
      <c r="D77" s="49"/>
      <c r="E77" s="49"/>
      <c r="F77" s="50"/>
      <c r="G77" s="50"/>
      <c r="H77" s="44"/>
      <c r="I77" s="59"/>
      <c r="J77" s="49"/>
      <c r="K77" s="45"/>
    </row>
    <row r="78" spans="1:11" s="16" customFormat="1" ht="16.5">
      <c r="A78" s="47"/>
      <c r="B78" s="47"/>
      <c r="C78" s="48"/>
      <c r="D78" s="49"/>
      <c r="E78" s="49"/>
      <c r="F78" s="50"/>
      <c r="G78" s="50"/>
      <c r="H78" s="44"/>
      <c r="I78" s="59"/>
      <c r="J78" s="49"/>
      <c r="K78" s="45"/>
    </row>
    <row r="79" spans="1:11" s="16" customFormat="1" ht="16.5">
      <c r="A79" s="47"/>
      <c r="B79" s="47"/>
      <c r="C79" s="48"/>
      <c r="D79" s="49"/>
      <c r="E79" s="49"/>
      <c r="F79" s="50"/>
      <c r="G79" s="50"/>
      <c r="H79" s="44"/>
      <c r="I79" s="59"/>
      <c r="J79" s="49"/>
      <c r="K79" s="45"/>
    </row>
    <row r="80" spans="1:11" s="16" customFormat="1" ht="16.5">
      <c r="A80" s="47"/>
      <c r="B80" s="47"/>
      <c r="C80" s="48"/>
      <c r="D80" s="49"/>
      <c r="E80" s="49"/>
      <c r="F80" s="50"/>
      <c r="G80" s="50"/>
      <c r="H80" s="44"/>
      <c r="I80" s="59"/>
      <c r="J80" s="49"/>
      <c r="K80" s="45"/>
    </row>
    <row r="81" spans="1:11" s="16" customFormat="1" ht="16.5">
      <c r="A81" s="47"/>
      <c r="B81" s="47"/>
      <c r="C81" s="48"/>
      <c r="D81" s="49"/>
      <c r="E81" s="49"/>
      <c r="F81" s="50"/>
      <c r="G81" s="50"/>
      <c r="H81" s="44"/>
      <c r="I81" s="59"/>
      <c r="J81" s="49"/>
      <c r="K81" s="45"/>
    </row>
    <row r="82" spans="1:11" s="16" customFormat="1" ht="16.5">
      <c r="A82" s="47"/>
      <c r="B82" s="47"/>
      <c r="C82" s="48"/>
      <c r="D82" s="49"/>
      <c r="E82" s="49"/>
      <c r="F82" s="50"/>
      <c r="G82" s="50"/>
      <c r="H82" s="44"/>
      <c r="I82" s="59"/>
      <c r="J82" s="49"/>
      <c r="K82" s="45"/>
    </row>
    <row r="83" spans="1:11" s="16" customFormat="1" ht="16.5">
      <c r="A83" s="47"/>
      <c r="B83" s="47"/>
      <c r="C83" s="48"/>
      <c r="D83" s="49"/>
      <c r="E83" s="49"/>
      <c r="F83" s="50"/>
      <c r="G83" s="50"/>
      <c r="H83" s="44"/>
      <c r="I83" s="59"/>
      <c r="J83" s="49"/>
      <c r="K83" s="45"/>
    </row>
    <row r="84" spans="1:11" s="16" customFormat="1" ht="16.5">
      <c r="A84" s="47"/>
      <c r="B84" s="47"/>
      <c r="C84" s="48"/>
      <c r="D84" s="49"/>
      <c r="E84" s="49"/>
      <c r="F84" s="50"/>
      <c r="G84" s="50"/>
      <c r="H84" s="44"/>
      <c r="I84" s="59"/>
      <c r="J84" s="49"/>
      <c r="K84" s="45"/>
    </row>
    <row r="85" spans="1:11" s="16" customFormat="1" ht="16.5">
      <c r="A85" s="47"/>
      <c r="B85" s="47"/>
      <c r="C85" s="48"/>
      <c r="D85" s="49"/>
      <c r="E85" s="49"/>
      <c r="F85" s="50"/>
      <c r="G85" s="50"/>
      <c r="H85" s="44"/>
      <c r="I85" s="59"/>
      <c r="J85" s="49"/>
      <c r="K85" s="45"/>
    </row>
    <row r="86" spans="1:11" s="16" customFormat="1" ht="16.5">
      <c r="A86" s="47"/>
      <c r="B86" s="47"/>
      <c r="C86" s="48"/>
      <c r="D86" s="49"/>
      <c r="E86" s="49"/>
      <c r="F86" s="50"/>
      <c r="G86" s="50"/>
      <c r="H86" s="44"/>
      <c r="I86" s="59"/>
      <c r="J86" s="49"/>
      <c r="K86" s="45"/>
    </row>
    <row r="87" spans="1:11" s="16" customFormat="1" ht="16.5">
      <c r="A87" s="47"/>
      <c r="B87" s="47"/>
      <c r="C87" s="48"/>
      <c r="D87" s="49"/>
      <c r="E87" s="49"/>
      <c r="F87" s="50"/>
      <c r="G87" s="50"/>
      <c r="H87" s="44"/>
      <c r="I87" s="59"/>
      <c r="J87" s="49"/>
      <c r="K87" s="45"/>
    </row>
    <row r="88" spans="1:11" s="16" customFormat="1" ht="16.5">
      <c r="A88" s="47"/>
      <c r="B88" s="47"/>
      <c r="C88" s="48"/>
      <c r="D88" s="49"/>
      <c r="E88" s="49"/>
      <c r="F88" s="50"/>
      <c r="G88" s="50"/>
      <c r="H88" s="44"/>
      <c r="I88" s="59"/>
      <c r="J88" s="49"/>
      <c r="K88" s="45"/>
    </row>
    <row r="89" spans="1:11" s="16" customFormat="1" ht="16.5">
      <c r="A89" s="47"/>
      <c r="B89" s="47"/>
      <c r="C89" s="48"/>
      <c r="D89" s="49"/>
      <c r="E89" s="49"/>
      <c r="F89" s="50"/>
      <c r="G89" s="50"/>
      <c r="H89" s="44"/>
      <c r="I89" s="59"/>
      <c r="J89" s="49"/>
      <c r="K89" s="45"/>
    </row>
    <row r="90" spans="1:11" s="16" customFormat="1" ht="16.5">
      <c r="A90" s="47"/>
      <c r="B90" s="47"/>
      <c r="C90" s="48"/>
      <c r="D90" s="49"/>
      <c r="E90" s="49"/>
      <c r="F90" s="50"/>
      <c r="G90" s="50"/>
      <c r="H90" s="44"/>
      <c r="I90" s="59"/>
      <c r="J90" s="49"/>
      <c r="K90" s="45"/>
    </row>
    <row r="91" spans="1:11" s="16" customFormat="1" ht="16.5">
      <c r="A91" s="47"/>
      <c r="B91" s="47"/>
      <c r="C91" s="48"/>
      <c r="D91" s="49"/>
      <c r="E91" s="49"/>
      <c r="F91" s="50"/>
      <c r="G91" s="50"/>
      <c r="H91" s="44"/>
      <c r="I91" s="59"/>
      <c r="J91" s="49"/>
      <c r="K91" s="45"/>
    </row>
    <row r="92" spans="1:11" s="16" customFormat="1" ht="16.5">
      <c r="A92" s="47"/>
      <c r="B92" s="47"/>
      <c r="C92" s="48"/>
      <c r="D92" s="49"/>
      <c r="E92" s="49"/>
      <c r="F92" s="50"/>
      <c r="G92" s="50"/>
      <c r="H92" s="44"/>
      <c r="I92" s="59"/>
      <c r="J92" s="49"/>
      <c r="K92" s="45"/>
    </row>
    <row r="93" spans="1:11" s="16" customFormat="1" ht="16.5">
      <c r="A93" s="47"/>
      <c r="B93" s="47"/>
      <c r="C93" s="48"/>
      <c r="D93" s="49"/>
      <c r="E93" s="49"/>
      <c r="F93" s="50"/>
      <c r="G93" s="50"/>
      <c r="H93" s="44"/>
      <c r="I93" s="59"/>
      <c r="J93" s="49"/>
      <c r="K93" s="45"/>
    </row>
    <row r="94" spans="1:11" s="16" customFormat="1" ht="16.5">
      <c r="A94" s="47"/>
      <c r="B94" s="47"/>
      <c r="C94" s="48"/>
      <c r="D94" s="49"/>
      <c r="E94" s="49"/>
      <c r="F94" s="50"/>
      <c r="G94" s="50"/>
      <c r="H94" s="44"/>
      <c r="I94" s="59"/>
      <c r="J94" s="49"/>
      <c r="K94" s="45"/>
    </row>
    <row r="95" spans="1:11" s="16" customFormat="1" ht="16.5">
      <c r="A95" s="47"/>
      <c r="B95" s="47"/>
      <c r="C95" s="48"/>
      <c r="D95" s="49"/>
      <c r="E95" s="49"/>
      <c r="F95" s="50"/>
      <c r="G95" s="50"/>
      <c r="H95" s="44"/>
      <c r="I95" s="59"/>
      <c r="J95" s="49"/>
      <c r="K95" s="45"/>
    </row>
    <row r="96" spans="1:11" s="16" customFormat="1" ht="16.5">
      <c r="A96" s="47"/>
      <c r="B96" s="47"/>
      <c r="C96" s="48"/>
      <c r="D96" s="49"/>
      <c r="E96" s="49"/>
      <c r="F96" s="50"/>
      <c r="G96" s="50"/>
      <c r="H96" s="44"/>
      <c r="I96" s="59"/>
      <c r="J96" s="49"/>
      <c r="K96" s="45"/>
    </row>
    <row r="97" spans="1:11" s="16" customFormat="1" ht="16.5">
      <c r="A97" s="47"/>
      <c r="B97" s="47"/>
      <c r="C97" s="48"/>
      <c r="D97" s="49"/>
      <c r="E97" s="49"/>
      <c r="F97" s="50"/>
      <c r="G97" s="50"/>
      <c r="H97" s="44"/>
      <c r="I97" s="59"/>
      <c r="J97" s="49"/>
      <c r="K97" s="45"/>
    </row>
    <row r="98" spans="1:11" s="16" customFormat="1" ht="16.5">
      <c r="A98" s="47"/>
      <c r="B98" s="47"/>
      <c r="C98" s="48"/>
      <c r="D98" s="49"/>
      <c r="E98" s="49"/>
      <c r="F98" s="50"/>
      <c r="G98" s="50"/>
      <c r="H98" s="44"/>
      <c r="I98" s="59"/>
      <c r="J98" s="49"/>
      <c r="K98" s="45"/>
    </row>
    <row r="99" spans="1:11" s="16" customFormat="1" ht="16.5">
      <c r="A99" s="47"/>
      <c r="B99" s="47"/>
      <c r="C99" s="48"/>
      <c r="D99" s="49"/>
      <c r="E99" s="49"/>
      <c r="F99" s="50"/>
      <c r="G99" s="50"/>
      <c r="H99" s="44"/>
      <c r="I99" s="59"/>
      <c r="J99" s="49"/>
      <c r="K99" s="45"/>
    </row>
    <row r="100" spans="1:11" s="16" customFormat="1" ht="16.5">
      <c r="A100" s="47"/>
      <c r="B100" s="47"/>
      <c r="C100" s="48"/>
      <c r="D100" s="49"/>
      <c r="E100" s="49"/>
      <c r="F100" s="50"/>
      <c r="G100" s="50"/>
      <c r="H100" s="44"/>
      <c r="I100" s="59"/>
      <c r="J100" s="49"/>
      <c r="K100" s="45"/>
    </row>
    <row r="101" spans="1:11" s="16" customFormat="1" ht="16.5">
      <c r="A101" s="47"/>
      <c r="B101" s="47"/>
      <c r="C101" s="48"/>
      <c r="D101" s="49"/>
      <c r="E101" s="49"/>
      <c r="F101" s="50"/>
      <c r="G101" s="50"/>
      <c r="H101" s="44"/>
      <c r="I101" s="59"/>
      <c r="J101" s="49"/>
      <c r="K101" s="45"/>
    </row>
    <row r="102" spans="1:11" s="16" customFormat="1" ht="16.5">
      <c r="A102" s="47"/>
      <c r="B102" s="47"/>
      <c r="C102" s="48"/>
      <c r="D102" s="49"/>
      <c r="E102" s="49"/>
      <c r="F102" s="50"/>
      <c r="G102" s="50"/>
      <c r="H102" s="44"/>
      <c r="I102" s="59"/>
      <c r="J102" s="49"/>
      <c r="K102" s="45"/>
    </row>
    <row r="103" spans="1:11" s="16" customFormat="1" ht="16.5">
      <c r="A103" s="47"/>
      <c r="B103" s="47"/>
      <c r="C103" s="48"/>
      <c r="D103" s="49"/>
      <c r="E103" s="49"/>
      <c r="F103" s="50"/>
      <c r="G103" s="50"/>
      <c r="H103" s="44"/>
      <c r="I103" s="59"/>
      <c r="J103" s="49"/>
      <c r="K103" s="45"/>
    </row>
    <row r="104" spans="1:11" s="16" customFormat="1" ht="16.5">
      <c r="A104" s="47"/>
      <c r="B104" s="47"/>
      <c r="C104" s="48"/>
      <c r="D104" s="49"/>
      <c r="E104" s="49"/>
      <c r="F104" s="50"/>
      <c r="G104" s="50"/>
      <c r="H104" s="44"/>
      <c r="I104" s="59"/>
      <c r="J104" s="49"/>
      <c r="K104" s="45"/>
    </row>
    <row r="105" spans="1:11" s="16" customFormat="1" ht="16.5">
      <c r="A105" s="47"/>
      <c r="B105" s="47"/>
      <c r="C105" s="48"/>
      <c r="D105" s="49"/>
      <c r="E105" s="49"/>
      <c r="F105" s="50"/>
      <c r="G105" s="50"/>
      <c r="H105" s="44"/>
      <c r="I105" s="59"/>
      <c r="J105" s="49"/>
      <c r="K105" s="45"/>
    </row>
    <row r="106" spans="1:11" s="16" customFormat="1" ht="16.5">
      <c r="A106" s="47"/>
      <c r="B106" s="47"/>
      <c r="C106" s="48"/>
      <c r="D106" s="49"/>
      <c r="E106" s="49"/>
      <c r="F106" s="50"/>
      <c r="G106" s="50"/>
      <c r="H106" s="44"/>
      <c r="I106" s="59"/>
      <c r="J106" s="49"/>
      <c r="K106" s="45"/>
    </row>
    <row r="107" spans="1:11" s="16" customFormat="1" ht="16.5">
      <c r="A107" s="47"/>
      <c r="B107" s="47"/>
      <c r="C107" s="48"/>
      <c r="D107" s="49"/>
      <c r="E107" s="49"/>
      <c r="F107" s="50"/>
      <c r="G107" s="50"/>
      <c r="H107" s="44"/>
      <c r="I107" s="59"/>
      <c r="J107" s="49"/>
      <c r="K107" s="45"/>
    </row>
    <row r="108" spans="1:11" s="16" customFormat="1" ht="16.5">
      <c r="A108" s="47"/>
      <c r="B108" s="47"/>
      <c r="C108" s="48"/>
      <c r="D108" s="49"/>
      <c r="E108" s="49"/>
      <c r="F108" s="50"/>
      <c r="G108" s="50"/>
      <c r="H108" s="44"/>
      <c r="I108" s="59"/>
      <c r="J108" s="49"/>
      <c r="K108" s="45"/>
    </row>
    <row r="109" spans="1:11" s="16" customFormat="1" ht="16.5">
      <c r="A109" s="47"/>
      <c r="B109" s="47"/>
      <c r="C109" s="48"/>
      <c r="D109" s="49"/>
      <c r="E109" s="49"/>
      <c r="F109" s="50"/>
      <c r="G109" s="50"/>
      <c r="H109" s="44"/>
      <c r="I109" s="59"/>
      <c r="J109" s="49"/>
      <c r="K109" s="45"/>
    </row>
    <row r="110" spans="1:11" s="16" customFormat="1" ht="16.5">
      <c r="A110" s="47"/>
      <c r="B110" s="47"/>
      <c r="C110" s="48"/>
      <c r="D110" s="49"/>
      <c r="E110" s="49"/>
      <c r="F110" s="50"/>
      <c r="G110" s="50"/>
      <c r="H110" s="44"/>
      <c r="I110" s="59"/>
      <c r="J110" s="49"/>
      <c r="K110" s="45"/>
    </row>
    <row r="111" spans="1:11" s="16" customFormat="1" ht="16.5">
      <c r="A111" s="47"/>
      <c r="B111" s="47"/>
      <c r="C111" s="48"/>
      <c r="D111" s="49"/>
      <c r="E111" s="49"/>
      <c r="F111" s="50"/>
      <c r="G111" s="50"/>
      <c r="H111" s="44"/>
      <c r="I111" s="59"/>
      <c r="J111" s="49"/>
      <c r="K111" s="45"/>
    </row>
    <row r="112" spans="1:11" s="16" customFormat="1" ht="16.5">
      <c r="A112" s="47"/>
      <c r="B112" s="47"/>
      <c r="C112" s="48"/>
      <c r="D112" s="49"/>
      <c r="E112" s="49"/>
      <c r="F112" s="50"/>
      <c r="G112" s="50"/>
      <c r="H112" s="44"/>
      <c r="I112" s="59"/>
      <c r="J112" s="49"/>
      <c r="K112" s="45"/>
    </row>
    <row r="113" spans="1:11" s="16" customFormat="1" ht="16.5">
      <c r="A113" s="47"/>
      <c r="B113" s="47"/>
      <c r="C113" s="48"/>
      <c r="D113" s="49"/>
      <c r="E113" s="49"/>
      <c r="F113" s="50"/>
      <c r="G113" s="50"/>
      <c r="H113" s="44"/>
      <c r="I113" s="59"/>
      <c r="J113" s="49"/>
      <c r="K113" s="45"/>
    </row>
    <row r="114" spans="1:11" s="16" customFormat="1" ht="16.5">
      <c r="A114" s="47"/>
      <c r="B114" s="47"/>
      <c r="C114" s="48"/>
      <c r="D114" s="49"/>
      <c r="E114" s="49"/>
      <c r="F114" s="50"/>
      <c r="G114" s="50"/>
      <c r="H114" s="44"/>
      <c r="I114" s="59"/>
      <c r="J114" s="49"/>
      <c r="K114" s="45"/>
    </row>
    <row r="115" spans="1:11" s="16" customFormat="1" ht="16.5">
      <c r="A115" s="47"/>
      <c r="B115" s="47"/>
      <c r="C115" s="48"/>
      <c r="D115" s="49"/>
      <c r="E115" s="49"/>
      <c r="F115" s="50"/>
      <c r="G115" s="50"/>
      <c r="H115" s="44"/>
      <c r="I115" s="59"/>
      <c r="J115" s="49"/>
      <c r="K115" s="45"/>
    </row>
    <row r="116" spans="1:11" s="16" customFormat="1" ht="16.5">
      <c r="A116" s="47"/>
      <c r="B116" s="47"/>
      <c r="C116" s="48"/>
      <c r="D116" s="49"/>
      <c r="E116" s="49"/>
      <c r="F116" s="50"/>
      <c r="G116" s="50"/>
      <c r="H116" s="44"/>
      <c r="I116" s="59"/>
      <c r="J116" s="49"/>
      <c r="K116" s="45"/>
    </row>
    <row r="117" spans="1:11" s="16" customFormat="1" ht="16.5">
      <c r="A117" s="47"/>
      <c r="B117" s="47"/>
      <c r="C117" s="48"/>
      <c r="D117" s="49"/>
      <c r="E117" s="49"/>
      <c r="F117" s="50"/>
      <c r="G117" s="50"/>
      <c r="H117" s="44"/>
      <c r="I117" s="59"/>
      <c r="J117" s="49"/>
      <c r="K117" s="45"/>
    </row>
    <row r="118" spans="1:11" s="16" customFormat="1" ht="16.5">
      <c r="A118" s="47"/>
      <c r="B118" s="47"/>
      <c r="C118" s="48"/>
      <c r="D118" s="49"/>
      <c r="E118" s="49"/>
      <c r="F118" s="50"/>
      <c r="G118" s="50"/>
      <c r="H118" s="44"/>
      <c r="I118" s="59"/>
      <c r="J118" s="49"/>
      <c r="K118" s="45"/>
    </row>
    <row r="119" spans="1:11" s="16" customFormat="1" ht="16.5">
      <c r="A119" s="47"/>
      <c r="B119" s="47"/>
      <c r="C119" s="48"/>
      <c r="D119" s="49"/>
      <c r="E119" s="49"/>
      <c r="F119" s="50"/>
      <c r="G119" s="50"/>
      <c r="H119" s="44"/>
      <c r="I119" s="59"/>
      <c r="J119" s="49"/>
      <c r="K119" s="45"/>
    </row>
    <row r="120" spans="1:11" s="16" customFormat="1" ht="16.5">
      <c r="A120" s="47"/>
      <c r="B120" s="47"/>
      <c r="C120" s="48"/>
      <c r="D120" s="49"/>
      <c r="E120" s="49"/>
      <c r="F120" s="50"/>
      <c r="G120" s="50"/>
      <c r="H120" s="44"/>
      <c r="I120" s="59"/>
      <c r="J120" s="49"/>
      <c r="K120" s="45"/>
    </row>
    <row r="121" spans="1:11" s="16" customFormat="1" ht="16.5">
      <c r="A121" s="47"/>
      <c r="B121" s="47"/>
      <c r="C121" s="48"/>
      <c r="D121" s="49"/>
      <c r="E121" s="49"/>
      <c r="F121" s="50"/>
      <c r="G121" s="50"/>
      <c r="H121" s="44"/>
      <c r="I121" s="59"/>
      <c r="J121" s="49"/>
      <c r="K121" s="45"/>
    </row>
    <row r="122" spans="1:11" s="16" customFormat="1" ht="16.5">
      <c r="A122" s="47"/>
      <c r="B122" s="47"/>
      <c r="C122" s="48"/>
      <c r="D122" s="49"/>
      <c r="E122" s="49"/>
      <c r="F122" s="50"/>
      <c r="G122" s="50"/>
      <c r="H122" s="44"/>
      <c r="I122" s="59"/>
      <c r="J122" s="49"/>
      <c r="K122" s="45"/>
    </row>
    <row r="123" spans="1:11" s="16" customFormat="1" ht="16.5">
      <c r="A123" s="47"/>
      <c r="B123" s="47"/>
      <c r="C123" s="48"/>
      <c r="D123" s="49"/>
      <c r="E123" s="49"/>
      <c r="F123" s="50"/>
      <c r="G123" s="50"/>
      <c r="H123" s="44"/>
      <c r="I123" s="59"/>
      <c r="J123" s="49"/>
      <c r="K123" s="45"/>
    </row>
    <row r="124" spans="1:11" s="16" customFormat="1" ht="16.5">
      <c r="A124" s="47"/>
      <c r="B124" s="47"/>
      <c r="C124" s="48"/>
      <c r="D124" s="49"/>
      <c r="E124" s="49"/>
      <c r="F124" s="50"/>
      <c r="G124" s="50"/>
      <c r="H124" s="44"/>
      <c r="I124" s="59"/>
      <c r="J124" s="49"/>
      <c r="K124" s="45"/>
    </row>
  </sheetData>
  <sheetProtection/>
  <mergeCells count="16">
    <mergeCell ref="A13:B13"/>
    <mergeCell ref="C13:C14"/>
    <mergeCell ref="D13:D14"/>
    <mergeCell ref="E13:E14"/>
    <mergeCell ref="F13:F14"/>
    <mergeCell ref="G13:G14"/>
    <mergeCell ref="D15:D21"/>
    <mergeCell ref="H13:H14"/>
    <mergeCell ref="I13:I14"/>
    <mergeCell ref="J13:J14"/>
    <mergeCell ref="K13:K14"/>
    <mergeCell ref="F1:I2"/>
    <mergeCell ref="K1:K2"/>
    <mergeCell ref="F3:G3"/>
    <mergeCell ref="F4:G4"/>
    <mergeCell ref="F5:G5"/>
  </mergeCells>
  <dataValidations count="6">
    <dataValidation type="list" allowBlank="1" showInputMessage="1" sqref="J22:J124">
      <formula1>"Trực Tiếp, Chuyển Khoản"</formula1>
    </dataValidation>
    <dataValidation type="list" showInputMessage="1" showErrorMessage="1" sqref="N14:N21">
      <formula1>$H$22:$H$124</formula1>
    </dataValidation>
    <dataValidation type="list" allowBlank="1" showInputMessage="1" showErrorMessage="1" sqref="N22:N26">
      <formula1>$H$22:$H$124</formula1>
    </dataValidation>
    <dataValidation type="list" allowBlank="1" showInputMessage="1" showErrorMessage="1" sqref="G31">
      <formula1>$H$22:$H$136</formula1>
    </dataValidation>
    <dataValidation allowBlank="1" showInputMessage="1" sqref="O14:O21"/>
    <dataValidation type="list" allowBlank="1" showInputMessage="1" sqref="I22:I124">
      <formula1>$F$7:$F$12</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124"/>
  <sheetViews>
    <sheetView zoomScale="70" zoomScaleNormal="70" zoomScalePageLayoutView="0" workbookViewId="0" topLeftCell="F1">
      <pane ySplit="14" topLeftCell="A15" activePane="bottomLeft" state="frozen"/>
      <selection pane="topLeft" activeCell="I71" sqref="I71"/>
      <selection pane="bottomLeft" activeCell="I71" sqref="I71"/>
    </sheetView>
  </sheetViews>
  <sheetFormatPr defaultColWidth="9.140625" defaultRowHeight="12.75"/>
  <cols>
    <col min="1" max="2" width="9.140625" style="6" customWidth="1"/>
    <col min="3" max="3" width="14.7109375" style="5" customWidth="1"/>
    <col min="4" max="5" width="40.28125" style="3" customWidth="1"/>
    <col min="6" max="6" width="36.00390625" style="2" customWidth="1"/>
    <col min="7" max="7" width="28.8515625" style="4" customWidth="1"/>
    <col min="8" max="8" width="32.140625" style="1" customWidth="1"/>
    <col min="9" max="9" width="41.7109375" style="1" customWidth="1"/>
    <col min="10" max="10" width="40.7109375" style="1" customWidth="1"/>
    <col min="11" max="11" width="29.7109375" style="1" customWidth="1"/>
    <col min="12" max="13" width="9.140625" style="6" customWidth="1"/>
    <col min="14" max="14" width="51.7109375" style="6" customWidth="1"/>
    <col min="15" max="15" width="50.57421875" style="6" customWidth="1"/>
    <col min="16" max="16384" width="9.140625" style="6" customWidth="1"/>
  </cols>
  <sheetData>
    <row r="1" spans="3:11" s="7" customFormat="1" ht="24">
      <c r="C1" s="8"/>
      <c r="D1" s="10"/>
      <c r="E1" s="10"/>
      <c r="F1" s="223" t="s">
        <v>2</v>
      </c>
      <c r="G1" s="223"/>
      <c r="H1" s="223"/>
      <c r="I1" s="223"/>
      <c r="J1" s="38"/>
      <c r="K1" s="217"/>
    </row>
    <row r="2" spans="3:11" s="7" customFormat="1" ht="24">
      <c r="C2" s="9"/>
      <c r="D2" s="11"/>
      <c r="E2" s="11"/>
      <c r="F2" s="223"/>
      <c r="G2" s="223"/>
      <c r="H2" s="223"/>
      <c r="I2" s="223"/>
      <c r="J2" s="38"/>
      <c r="K2" s="217"/>
    </row>
    <row r="3" spans="3:11" s="7" customFormat="1" ht="42">
      <c r="C3" s="9"/>
      <c r="D3" s="11"/>
      <c r="E3" s="11"/>
      <c r="F3" s="221" t="s">
        <v>17</v>
      </c>
      <c r="G3" s="222"/>
      <c r="H3" s="33" t="s">
        <v>18</v>
      </c>
      <c r="I3" s="33" t="s">
        <v>19</v>
      </c>
      <c r="J3" s="39"/>
      <c r="K3" s="30"/>
    </row>
    <row r="4" spans="3:11" s="7" customFormat="1" ht="18">
      <c r="C4" s="9"/>
      <c r="D4" s="12"/>
      <c r="E4" s="12"/>
      <c r="F4" s="224" t="s">
        <v>26</v>
      </c>
      <c r="G4" s="224"/>
      <c r="H4" s="28" t="s">
        <v>27</v>
      </c>
      <c r="I4" s="28" t="s">
        <v>0</v>
      </c>
      <c r="J4" s="40"/>
      <c r="K4" s="31"/>
    </row>
    <row r="5" spans="3:11" s="7" customFormat="1" ht="18">
      <c r="C5" s="9"/>
      <c r="D5" s="12"/>
      <c r="E5" s="12"/>
      <c r="F5" s="234">
        <f>G6+G7+G8+G9+G10+G11+G12</f>
        <v>0</v>
      </c>
      <c r="G5" s="224"/>
      <c r="H5" s="37">
        <f>H7+H8+H9+H10+H11+H12</f>
        <v>0</v>
      </c>
      <c r="I5" s="37">
        <f>F5-H5</f>
        <v>0</v>
      </c>
      <c r="J5" s="40"/>
      <c r="K5" s="31"/>
    </row>
    <row r="6" spans="3:11" s="7" customFormat="1" ht="18.75">
      <c r="C6" s="9"/>
      <c r="D6" s="12"/>
      <c r="E6" s="12"/>
      <c r="F6" s="35" t="s">
        <v>20</v>
      </c>
      <c r="G6" s="36">
        <f>H15</f>
        <v>0</v>
      </c>
      <c r="H6" s="28"/>
      <c r="I6" s="28"/>
      <c r="J6" s="40"/>
      <c r="K6" s="31"/>
    </row>
    <row r="7" spans="3:11" s="7" customFormat="1" ht="18.75">
      <c r="C7" s="13"/>
      <c r="D7" s="12"/>
      <c r="E7" s="12"/>
      <c r="F7" s="34" t="s">
        <v>21</v>
      </c>
      <c r="G7" s="29">
        <f>SUMIF(I22:I209,F7,F22:F209)</f>
        <v>0</v>
      </c>
      <c r="H7" s="29">
        <f>SUMIF(I22:I209,F7,G22:G209)</f>
        <v>0</v>
      </c>
      <c r="I7" s="29">
        <f aca="true" t="shared" si="0" ref="I7:I12">G7-H7</f>
        <v>0</v>
      </c>
      <c r="J7" s="41"/>
      <c r="K7" s="32"/>
    </row>
    <row r="8" spans="3:11" s="7" customFormat="1" ht="18.75">
      <c r="C8" s="13"/>
      <c r="D8" s="12"/>
      <c r="E8" s="12"/>
      <c r="F8" s="34" t="s">
        <v>22</v>
      </c>
      <c r="G8" s="29">
        <f>SUMIF(I22:I209,F8,F22:F209)</f>
        <v>0</v>
      </c>
      <c r="H8" s="29">
        <f>SUMIF(I22:I209,F8,G22:G209)</f>
        <v>0</v>
      </c>
      <c r="I8" s="29">
        <f t="shared" si="0"/>
        <v>0</v>
      </c>
      <c r="J8" s="41"/>
      <c r="K8" s="32"/>
    </row>
    <row r="9" spans="3:11" s="7" customFormat="1" ht="18.75">
      <c r="C9" s="13"/>
      <c r="D9" s="12"/>
      <c r="E9" s="12"/>
      <c r="F9" s="34" t="s">
        <v>23</v>
      </c>
      <c r="G9" s="29">
        <f>SUMIF(I22:I209,F9,F22:F209)</f>
        <v>0</v>
      </c>
      <c r="H9" s="29">
        <f>SUMIF(I22:I209,F9,G22:G209)</f>
        <v>0</v>
      </c>
      <c r="I9" s="29">
        <f t="shared" si="0"/>
        <v>0</v>
      </c>
      <c r="J9" s="41"/>
      <c r="K9" s="32"/>
    </row>
    <row r="10" spans="3:11" s="7" customFormat="1" ht="38.25">
      <c r="C10" s="13"/>
      <c r="D10" s="12"/>
      <c r="E10" s="12"/>
      <c r="F10" s="34" t="s">
        <v>24</v>
      </c>
      <c r="G10" s="29">
        <f>SUMIF(I22:I209,F10,F22:F209)</f>
        <v>0</v>
      </c>
      <c r="H10" s="29">
        <f>SUMIF(I22:I209,F10,G22:G209)</f>
        <v>0</v>
      </c>
      <c r="I10" s="29">
        <f t="shared" si="0"/>
        <v>0</v>
      </c>
      <c r="J10" s="41"/>
      <c r="K10" s="32"/>
    </row>
    <row r="11" spans="3:11" s="7" customFormat="1" ht="38.25">
      <c r="C11" s="13"/>
      <c r="D11" s="12"/>
      <c r="E11" s="12"/>
      <c r="F11" s="34" t="s">
        <v>25</v>
      </c>
      <c r="G11" s="29">
        <f>SUMIF(I22:I209,F11,F22:F209)</f>
        <v>0</v>
      </c>
      <c r="H11" s="29">
        <f>SUMIF(I22:I209,F11,G22:G209)</f>
        <v>0</v>
      </c>
      <c r="I11" s="29">
        <f t="shared" si="0"/>
        <v>0</v>
      </c>
      <c r="J11" s="41"/>
      <c r="K11" s="32"/>
    </row>
    <row r="12" spans="3:11" s="7" customFormat="1" ht="57">
      <c r="C12" s="13"/>
      <c r="D12" s="12"/>
      <c r="E12" s="12"/>
      <c r="F12" s="57" t="s">
        <v>34</v>
      </c>
      <c r="G12" s="29">
        <f>SUMIF(I22:I209,F12,F22:F209)</f>
        <v>0</v>
      </c>
      <c r="H12" s="29">
        <f>SUMIF(I22:I209,F12,G22:G209)</f>
        <v>0</v>
      </c>
      <c r="I12" s="29">
        <f t="shared" si="0"/>
        <v>0</v>
      </c>
      <c r="J12" s="41"/>
      <c r="K12" s="32"/>
    </row>
    <row r="13" spans="1:15" s="7" customFormat="1" ht="18.75">
      <c r="A13" s="232" t="s">
        <v>11</v>
      </c>
      <c r="B13" s="233"/>
      <c r="C13" s="228" t="s">
        <v>1</v>
      </c>
      <c r="D13" s="220" t="s">
        <v>3</v>
      </c>
      <c r="E13" s="220" t="s">
        <v>4</v>
      </c>
      <c r="F13" s="220" t="s">
        <v>5</v>
      </c>
      <c r="G13" s="230" t="s">
        <v>6</v>
      </c>
      <c r="H13" s="225" t="s">
        <v>28</v>
      </c>
      <c r="I13" s="225" t="s">
        <v>15</v>
      </c>
      <c r="J13" s="227" t="s">
        <v>16</v>
      </c>
      <c r="K13" s="218" t="s">
        <v>14</v>
      </c>
      <c r="N13" s="18"/>
      <c r="O13" s="18"/>
    </row>
    <row r="14" spans="1:15" s="7" customFormat="1" ht="18.75">
      <c r="A14" s="21" t="s">
        <v>5</v>
      </c>
      <c r="B14" s="21" t="s">
        <v>6</v>
      </c>
      <c r="C14" s="229"/>
      <c r="D14" s="219"/>
      <c r="E14" s="219"/>
      <c r="F14" s="219"/>
      <c r="G14" s="231"/>
      <c r="H14" s="219"/>
      <c r="I14" s="226"/>
      <c r="J14" s="219"/>
      <c r="K14" s="219"/>
      <c r="N14" s="18"/>
      <c r="O14" s="19"/>
    </row>
    <row r="15" spans="1:15" s="7" customFormat="1" ht="18.75">
      <c r="A15" s="25"/>
      <c r="B15" s="25"/>
      <c r="C15" s="22"/>
      <c r="D15" s="214" t="s">
        <v>12</v>
      </c>
      <c r="E15" s="23" t="s">
        <v>35</v>
      </c>
      <c r="F15" s="23"/>
      <c r="G15" s="24"/>
      <c r="H15" s="51">
        <f>'Tháng 1'!I5</f>
        <v>0</v>
      </c>
      <c r="I15" s="23"/>
      <c r="J15" s="23"/>
      <c r="K15" s="23"/>
      <c r="N15" s="18"/>
      <c r="O15" s="19"/>
    </row>
    <row r="16" spans="1:15" s="7" customFormat="1" ht="18.75">
      <c r="A16" s="25"/>
      <c r="B16" s="25"/>
      <c r="C16" s="22"/>
      <c r="D16" s="215"/>
      <c r="E16" s="34" t="s">
        <v>21</v>
      </c>
      <c r="F16" s="24"/>
      <c r="G16" s="24"/>
      <c r="H16" s="51">
        <f>'Tháng 1'!I7</f>
        <v>0</v>
      </c>
      <c r="I16" s="23"/>
      <c r="J16" s="23"/>
      <c r="K16" s="23"/>
      <c r="N16" s="19"/>
      <c r="O16" s="19"/>
    </row>
    <row r="17" spans="1:15" s="7" customFormat="1" ht="18.75">
      <c r="A17" s="25"/>
      <c r="B17" s="25"/>
      <c r="C17" s="22"/>
      <c r="D17" s="215"/>
      <c r="E17" s="34" t="s">
        <v>22</v>
      </c>
      <c r="F17" s="24"/>
      <c r="G17" s="24"/>
      <c r="H17" s="51">
        <f>'Tháng 1'!I8</f>
        <v>0</v>
      </c>
      <c r="I17" s="23"/>
      <c r="J17" s="23"/>
      <c r="K17" s="23"/>
      <c r="N17" s="19"/>
      <c r="O17" s="19"/>
    </row>
    <row r="18" spans="1:15" s="7" customFormat="1" ht="18.75">
      <c r="A18" s="25"/>
      <c r="B18" s="25"/>
      <c r="C18" s="22"/>
      <c r="D18" s="215"/>
      <c r="E18" s="34" t="s">
        <v>23</v>
      </c>
      <c r="F18" s="24"/>
      <c r="G18" s="24"/>
      <c r="H18" s="51">
        <f>'Tháng 1'!I9</f>
        <v>0</v>
      </c>
      <c r="I18" s="23"/>
      <c r="J18" s="23"/>
      <c r="K18" s="23"/>
      <c r="N18" s="19"/>
      <c r="O18" s="19"/>
    </row>
    <row r="19" spans="1:15" s="7" customFormat="1" ht="38.25">
      <c r="A19" s="25"/>
      <c r="B19" s="25"/>
      <c r="C19" s="22"/>
      <c r="D19" s="215"/>
      <c r="E19" s="34" t="s">
        <v>24</v>
      </c>
      <c r="F19" s="24"/>
      <c r="G19" s="24"/>
      <c r="H19" s="51">
        <f>'Tháng 1'!I10</f>
        <v>0</v>
      </c>
      <c r="I19" s="23"/>
      <c r="J19" s="23"/>
      <c r="K19" s="23"/>
      <c r="N19" s="19"/>
      <c r="O19" s="19"/>
    </row>
    <row r="20" spans="1:15" s="7" customFormat="1" ht="38.25">
      <c r="A20" s="25"/>
      <c r="B20" s="25"/>
      <c r="C20" s="22"/>
      <c r="D20" s="215"/>
      <c r="E20" s="34" t="s">
        <v>25</v>
      </c>
      <c r="F20" s="24"/>
      <c r="G20" s="24"/>
      <c r="H20" s="51">
        <f>'Tháng 1'!I11</f>
        <v>0</v>
      </c>
      <c r="I20" s="23"/>
      <c r="J20" s="23"/>
      <c r="K20" s="23"/>
      <c r="N20" s="19"/>
      <c r="O20" s="19"/>
    </row>
    <row r="21" spans="1:15" s="7" customFormat="1" ht="57">
      <c r="A21" s="25"/>
      <c r="B21" s="25"/>
      <c r="C21" s="22"/>
      <c r="D21" s="216"/>
      <c r="E21" s="57" t="s">
        <v>34</v>
      </c>
      <c r="F21" s="24"/>
      <c r="G21" s="24"/>
      <c r="H21" s="51">
        <f>'Tháng 1'!I12</f>
        <v>0</v>
      </c>
      <c r="I21" s="23"/>
      <c r="J21" s="23"/>
      <c r="K21" s="23"/>
      <c r="N21" s="19"/>
      <c r="O21" s="19"/>
    </row>
    <row r="22" spans="1:15" s="16" customFormat="1" ht="18.75">
      <c r="A22" s="26"/>
      <c r="B22" s="26"/>
      <c r="C22" s="14"/>
      <c r="D22" s="15" t="s">
        <v>7</v>
      </c>
      <c r="E22" s="15" t="s">
        <v>8</v>
      </c>
      <c r="F22" s="17">
        <v>70000</v>
      </c>
      <c r="G22" s="17">
        <v>9000</v>
      </c>
      <c r="H22" s="27"/>
      <c r="I22" s="58"/>
      <c r="J22" s="15"/>
      <c r="K22" s="23"/>
      <c r="N22" s="18"/>
      <c r="O22" s="20"/>
    </row>
    <row r="23" spans="1:15" s="16" customFormat="1" ht="18.75">
      <c r="A23" s="26"/>
      <c r="B23" s="26"/>
      <c r="C23" s="14"/>
      <c r="D23" s="15" t="s">
        <v>9</v>
      </c>
      <c r="E23" s="15" t="s">
        <v>8</v>
      </c>
      <c r="F23" s="17">
        <v>60000</v>
      </c>
      <c r="G23" s="17">
        <v>930000</v>
      </c>
      <c r="H23" s="27"/>
      <c r="I23" s="58"/>
      <c r="J23" s="15"/>
      <c r="K23" s="23"/>
      <c r="N23" s="18"/>
      <c r="O23" s="20"/>
    </row>
    <row r="24" spans="1:15" s="16" customFormat="1" ht="18.75">
      <c r="A24" s="26"/>
      <c r="B24" s="26"/>
      <c r="C24" s="14"/>
      <c r="D24" s="15" t="s">
        <v>10</v>
      </c>
      <c r="E24" s="15" t="s">
        <v>8</v>
      </c>
      <c r="F24" s="17">
        <v>20000</v>
      </c>
      <c r="G24" s="17">
        <v>30000</v>
      </c>
      <c r="H24" s="27"/>
      <c r="I24" s="58"/>
      <c r="J24" s="15"/>
      <c r="K24" s="23"/>
      <c r="N24" s="18"/>
      <c r="O24" s="20"/>
    </row>
    <row r="25" spans="1:15" s="16" customFormat="1" ht="18.75">
      <c r="A25" s="26"/>
      <c r="B25" s="26"/>
      <c r="C25" s="14"/>
      <c r="D25" s="15"/>
      <c r="E25" s="15"/>
      <c r="F25" s="17">
        <v>8458</v>
      </c>
      <c r="G25" s="17">
        <v>56457</v>
      </c>
      <c r="H25" s="27"/>
      <c r="I25" s="58"/>
      <c r="J25" s="15"/>
      <c r="K25" s="23"/>
      <c r="N25" s="18"/>
      <c r="O25" s="20"/>
    </row>
    <row r="26" spans="1:15" s="16" customFormat="1" ht="18.75">
      <c r="A26" s="26"/>
      <c r="B26" s="26"/>
      <c r="C26" s="14"/>
      <c r="D26" s="15"/>
      <c r="E26" s="15"/>
      <c r="F26" s="17">
        <v>4484</v>
      </c>
      <c r="G26" s="17">
        <v>7457</v>
      </c>
      <c r="H26" s="27"/>
      <c r="I26" s="58"/>
      <c r="J26" s="15"/>
      <c r="K26" s="23"/>
      <c r="N26" s="18"/>
      <c r="O26" s="20"/>
    </row>
    <row r="27" spans="1:11" s="16" customFormat="1" ht="18.75">
      <c r="A27" s="26"/>
      <c r="B27" s="26"/>
      <c r="C27" s="14"/>
      <c r="D27" s="15"/>
      <c r="E27" s="15"/>
      <c r="F27" s="17"/>
      <c r="G27" s="17"/>
      <c r="H27" s="27"/>
      <c r="I27" s="58"/>
      <c r="J27" s="15"/>
      <c r="K27" s="23"/>
    </row>
    <row r="28" spans="1:11" s="16" customFormat="1" ht="18.75">
      <c r="A28" s="26"/>
      <c r="B28" s="26"/>
      <c r="C28" s="14"/>
      <c r="D28" s="15"/>
      <c r="E28" s="15"/>
      <c r="F28" s="17"/>
      <c r="G28" s="17"/>
      <c r="H28" s="27"/>
      <c r="I28" s="58"/>
      <c r="J28" s="15"/>
      <c r="K28" s="23"/>
    </row>
    <row r="29" spans="1:11" s="16" customFormat="1" ht="18.75">
      <c r="A29" s="26"/>
      <c r="B29" s="26"/>
      <c r="C29" s="14"/>
      <c r="D29" s="15"/>
      <c r="E29" s="15"/>
      <c r="F29" s="17"/>
      <c r="G29" s="17"/>
      <c r="H29" s="27"/>
      <c r="I29" s="58"/>
      <c r="J29" s="15"/>
      <c r="K29" s="23"/>
    </row>
    <row r="30" spans="1:11" s="16" customFormat="1" ht="18.75">
      <c r="A30" s="26"/>
      <c r="B30" s="26"/>
      <c r="C30" s="14"/>
      <c r="D30" s="15"/>
      <c r="E30" s="15"/>
      <c r="F30" s="17"/>
      <c r="G30" s="17"/>
      <c r="H30" s="27"/>
      <c r="I30" s="58"/>
      <c r="J30" s="15"/>
      <c r="K30" s="23"/>
    </row>
    <row r="31" spans="1:11" s="16" customFormat="1" ht="18.75">
      <c r="A31" s="26"/>
      <c r="B31" s="26"/>
      <c r="C31" s="14"/>
      <c r="D31" s="15"/>
      <c r="E31" s="15"/>
      <c r="F31" s="17"/>
      <c r="G31" s="17"/>
      <c r="H31" s="27"/>
      <c r="I31" s="58"/>
      <c r="J31" s="15"/>
      <c r="K31" s="23"/>
    </row>
    <row r="32" spans="1:11" s="16" customFormat="1" ht="18.75">
      <c r="A32" s="26"/>
      <c r="B32" s="26"/>
      <c r="C32" s="14"/>
      <c r="D32" s="15"/>
      <c r="E32" s="15"/>
      <c r="F32" s="17"/>
      <c r="G32" s="17"/>
      <c r="H32" s="27"/>
      <c r="I32" s="58"/>
      <c r="J32" s="15"/>
      <c r="K32" s="23"/>
    </row>
    <row r="33" spans="1:11" s="16" customFormat="1" ht="18.75">
      <c r="A33" s="26"/>
      <c r="B33" s="26"/>
      <c r="C33" s="14"/>
      <c r="D33" s="15"/>
      <c r="E33" s="15"/>
      <c r="F33" s="17"/>
      <c r="G33" s="17"/>
      <c r="H33" s="27"/>
      <c r="I33" s="58"/>
      <c r="J33" s="15"/>
      <c r="K33" s="23"/>
    </row>
    <row r="34" spans="1:11" s="16" customFormat="1" ht="18.75">
      <c r="A34" s="26"/>
      <c r="B34" s="26"/>
      <c r="C34" s="14"/>
      <c r="D34" s="15"/>
      <c r="E34" s="15"/>
      <c r="F34" s="17"/>
      <c r="G34" s="17"/>
      <c r="H34" s="27"/>
      <c r="I34" s="58"/>
      <c r="J34" s="15"/>
      <c r="K34" s="23"/>
    </row>
    <row r="35" spans="1:11" s="16" customFormat="1" ht="18.75">
      <c r="A35" s="26"/>
      <c r="B35" s="26"/>
      <c r="C35" s="14"/>
      <c r="D35" s="15"/>
      <c r="E35" s="15"/>
      <c r="F35" s="17"/>
      <c r="G35" s="17"/>
      <c r="H35" s="27"/>
      <c r="I35" s="58"/>
      <c r="J35" s="15"/>
      <c r="K35" s="23"/>
    </row>
    <row r="36" spans="1:11" s="16" customFormat="1" ht="18.75">
      <c r="A36" s="26"/>
      <c r="B36" s="26"/>
      <c r="C36" s="14"/>
      <c r="D36" s="15"/>
      <c r="E36" s="15"/>
      <c r="F36" s="17"/>
      <c r="G36" s="17"/>
      <c r="H36" s="27"/>
      <c r="I36" s="58"/>
      <c r="J36" s="15"/>
      <c r="K36" s="23"/>
    </row>
    <row r="37" spans="1:11" s="16" customFormat="1" ht="18.75">
      <c r="A37" s="26"/>
      <c r="B37" s="26"/>
      <c r="C37" s="14"/>
      <c r="D37" s="15"/>
      <c r="E37" s="15"/>
      <c r="F37" s="17"/>
      <c r="G37" s="17"/>
      <c r="H37" s="27"/>
      <c r="I37" s="58"/>
      <c r="J37" s="15"/>
      <c r="K37" s="23"/>
    </row>
    <row r="38" spans="1:11" s="16" customFormat="1" ht="18.75">
      <c r="A38" s="26"/>
      <c r="B38" s="26"/>
      <c r="C38" s="14"/>
      <c r="D38" s="15"/>
      <c r="E38" s="15"/>
      <c r="F38" s="17"/>
      <c r="G38" s="17"/>
      <c r="H38" s="27"/>
      <c r="I38" s="58"/>
      <c r="J38" s="15"/>
      <c r="K38" s="23"/>
    </row>
    <row r="39" spans="1:11" s="16" customFormat="1" ht="18.75">
      <c r="A39" s="26"/>
      <c r="B39" s="26"/>
      <c r="C39" s="14"/>
      <c r="D39" s="15"/>
      <c r="E39" s="15"/>
      <c r="F39" s="17"/>
      <c r="G39" s="17"/>
      <c r="H39" s="27"/>
      <c r="I39" s="58"/>
      <c r="J39" s="15"/>
      <c r="K39" s="23"/>
    </row>
    <row r="40" spans="1:11" s="16" customFormat="1" ht="18.75">
      <c r="A40" s="26"/>
      <c r="B40" s="26"/>
      <c r="C40" s="14"/>
      <c r="D40" s="15"/>
      <c r="E40" s="15"/>
      <c r="F40" s="17"/>
      <c r="G40" s="17"/>
      <c r="H40" s="27"/>
      <c r="I40" s="58"/>
      <c r="J40" s="15"/>
      <c r="K40" s="23"/>
    </row>
    <row r="41" spans="1:11" s="16" customFormat="1" ht="18.75">
      <c r="A41" s="26"/>
      <c r="B41" s="26"/>
      <c r="C41" s="14"/>
      <c r="D41" s="15"/>
      <c r="E41" s="15"/>
      <c r="F41" s="17"/>
      <c r="G41" s="17"/>
      <c r="H41" s="27"/>
      <c r="I41" s="58"/>
      <c r="J41" s="15"/>
      <c r="K41" s="23"/>
    </row>
    <row r="42" spans="1:11" s="16" customFormat="1" ht="18.75">
      <c r="A42" s="26"/>
      <c r="B42" s="26"/>
      <c r="C42" s="14"/>
      <c r="D42" s="15"/>
      <c r="E42" s="15"/>
      <c r="F42" s="17"/>
      <c r="G42" s="17"/>
      <c r="H42" s="27"/>
      <c r="I42" s="58"/>
      <c r="J42" s="15"/>
      <c r="K42" s="23"/>
    </row>
    <row r="43" spans="1:11" s="16" customFormat="1" ht="18.75">
      <c r="A43" s="26"/>
      <c r="B43" s="26"/>
      <c r="C43" s="14"/>
      <c r="D43" s="15"/>
      <c r="E43" s="15"/>
      <c r="F43" s="17"/>
      <c r="G43" s="17"/>
      <c r="H43" s="27"/>
      <c r="I43" s="58"/>
      <c r="J43" s="15"/>
      <c r="K43" s="23"/>
    </row>
    <row r="44" spans="1:11" s="16" customFormat="1" ht="18.75">
      <c r="A44" s="26"/>
      <c r="B44" s="26"/>
      <c r="C44" s="14"/>
      <c r="D44" s="15"/>
      <c r="E44" s="15"/>
      <c r="F44" s="17"/>
      <c r="G44" s="17"/>
      <c r="H44" s="27"/>
      <c r="I44" s="58"/>
      <c r="J44" s="15"/>
      <c r="K44" s="23"/>
    </row>
    <row r="45" spans="1:11" s="16" customFormat="1" ht="18.75">
      <c r="A45" s="26"/>
      <c r="B45" s="26"/>
      <c r="C45" s="14"/>
      <c r="D45" s="15"/>
      <c r="E45" s="15"/>
      <c r="F45" s="17"/>
      <c r="G45" s="17"/>
      <c r="H45" s="27"/>
      <c r="I45" s="58"/>
      <c r="J45" s="15"/>
      <c r="K45" s="23"/>
    </row>
    <row r="46" spans="1:11" s="16" customFormat="1" ht="18.75">
      <c r="A46" s="26"/>
      <c r="B46" s="26"/>
      <c r="C46" s="14"/>
      <c r="D46" s="15"/>
      <c r="E46" s="15"/>
      <c r="F46" s="17"/>
      <c r="G46" s="17"/>
      <c r="H46" s="27"/>
      <c r="I46" s="58"/>
      <c r="J46" s="15"/>
      <c r="K46" s="23"/>
    </row>
    <row r="47" spans="1:11" s="16" customFormat="1" ht="18.75">
      <c r="A47" s="26"/>
      <c r="B47" s="26"/>
      <c r="C47" s="14"/>
      <c r="D47" s="15"/>
      <c r="E47" s="15"/>
      <c r="F47" s="17"/>
      <c r="G47" s="17"/>
      <c r="H47" s="27"/>
      <c r="I47" s="58"/>
      <c r="J47" s="15"/>
      <c r="K47" s="23"/>
    </row>
    <row r="48" spans="1:11" s="16" customFormat="1" ht="18.75">
      <c r="A48" s="26"/>
      <c r="B48" s="26"/>
      <c r="C48" s="14"/>
      <c r="D48" s="15"/>
      <c r="E48" s="15"/>
      <c r="F48" s="17"/>
      <c r="G48" s="17"/>
      <c r="H48" s="27"/>
      <c r="I48" s="58"/>
      <c r="J48" s="15"/>
      <c r="K48" s="23"/>
    </row>
    <row r="49" spans="1:11" s="16" customFormat="1" ht="18.75">
      <c r="A49" s="26"/>
      <c r="B49" s="26"/>
      <c r="C49" s="14"/>
      <c r="D49" s="15"/>
      <c r="E49" s="15"/>
      <c r="F49" s="17"/>
      <c r="G49" s="17"/>
      <c r="H49" s="27"/>
      <c r="I49" s="58"/>
      <c r="J49" s="15"/>
      <c r="K49" s="23"/>
    </row>
    <row r="50" spans="1:11" s="16" customFormat="1" ht="18.75">
      <c r="A50" s="26"/>
      <c r="B50" s="26"/>
      <c r="C50" s="14"/>
      <c r="D50" s="15"/>
      <c r="E50" s="15"/>
      <c r="F50" s="17"/>
      <c r="G50" s="17"/>
      <c r="H50" s="27"/>
      <c r="I50" s="58"/>
      <c r="J50" s="15"/>
      <c r="K50" s="23"/>
    </row>
    <row r="51" spans="1:11" s="16" customFormat="1" ht="18.75">
      <c r="A51" s="26"/>
      <c r="B51" s="26"/>
      <c r="C51" s="14"/>
      <c r="D51" s="15"/>
      <c r="E51" s="15"/>
      <c r="F51" s="17"/>
      <c r="G51" s="17"/>
      <c r="H51" s="27"/>
      <c r="I51" s="58"/>
      <c r="J51" s="15"/>
      <c r="K51" s="23"/>
    </row>
    <row r="52" spans="1:11" s="16" customFormat="1" ht="18.75">
      <c r="A52" s="26"/>
      <c r="B52" s="26"/>
      <c r="C52" s="14"/>
      <c r="D52" s="15"/>
      <c r="E52" s="15"/>
      <c r="F52" s="17"/>
      <c r="G52" s="17"/>
      <c r="H52" s="27"/>
      <c r="I52" s="58"/>
      <c r="J52" s="15"/>
      <c r="K52" s="23"/>
    </row>
    <row r="53" spans="1:11" s="16" customFormat="1" ht="18.75">
      <c r="A53" s="26"/>
      <c r="B53" s="26"/>
      <c r="C53" s="14"/>
      <c r="D53" s="15"/>
      <c r="E53" s="15"/>
      <c r="F53" s="17"/>
      <c r="G53" s="17"/>
      <c r="H53" s="27"/>
      <c r="I53" s="58"/>
      <c r="J53" s="15"/>
      <c r="K53" s="23"/>
    </row>
    <row r="54" spans="1:11" s="16" customFormat="1" ht="18.75">
      <c r="A54" s="26"/>
      <c r="B54" s="26"/>
      <c r="C54" s="14"/>
      <c r="D54" s="15"/>
      <c r="E54" s="15"/>
      <c r="F54" s="17"/>
      <c r="G54" s="17"/>
      <c r="H54" s="27"/>
      <c r="I54" s="58"/>
      <c r="J54" s="15"/>
      <c r="K54" s="23"/>
    </row>
    <row r="55" spans="1:11" s="16" customFormat="1" ht="18.75">
      <c r="A55" s="26"/>
      <c r="B55" s="26"/>
      <c r="C55" s="14"/>
      <c r="D55" s="15"/>
      <c r="E55" s="15"/>
      <c r="F55" s="17"/>
      <c r="G55" s="17"/>
      <c r="H55" s="27"/>
      <c r="I55" s="58"/>
      <c r="J55" s="15"/>
      <c r="K55" s="23"/>
    </row>
    <row r="56" spans="1:11" s="16" customFormat="1" ht="18.75">
      <c r="A56" s="26"/>
      <c r="B56" s="26"/>
      <c r="C56" s="14"/>
      <c r="D56" s="15"/>
      <c r="E56" s="15"/>
      <c r="F56" s="17"/>
      <c r="G56" s="17"/>
      <c r="H56" s="27"/>
      <c r="I56" s="58"/>
      <c r="J56" s="15"/>
      <c r="K56" s="23"/>
    </row>
    <row r="57" spans="1:11" s="16" customFormat="1" ht="18.75">
      <c r="A57" s="26"/>
      <c r="B57" s="26"/>
      <c r="C57" s="14"/>
      <c r="D57" s="15"/>
      <c r="E57" s="15"/>
      <c r="F57" s="17"/>
      <c r="G57" s="17"/>
      <c r="H57" s="27"/>
      <c r="I57" s="58"/>
      <c r="J57" s="15"/>
      <c r="K57" s="23"/>
    </row>
    <row r="58" spans="1:11" s="16" customFormat="1" ht="18.75">
      <c r="A58" s="26"/>
      <c r="B58" s="26"/>
      <c r="C58" s="14"/>
      <c r="D58" s="15"/>
      <c r="E58" s="15"/>
      <c r="F58" s="17"/>
      <c r="G58" s="17"/>
      <c r="H58" s="27"/>
      <c r="I58" s="58"/>
      <c r="J58" s="15"/>
      <c r="K58" s="23"/>
    </row>
    <row r="59" spans="1:11" s="16" customFormat="1" ht="18.75">
      <c r="A59" s="26"/>
      <c r="B59" s="26"/>
      <c r="C59" s="14"/>
      <c r="D59" s="15"/>
      <c r="E59" s="15"/>
      <c r="F59" s="17"/>
      <c r="G59" s="17"/>
      <c r="H59" s="27"/>
      <c r="I59" s="58"/>
      <c r="J59" s="15"/>
      <c r="K59" s="23"/>
    </row>
    <row r="60" spans="1:11" s="16" customFormat="1" ht="18.75">
      <c r="A60" s="26"/>
      <c r="B60" s="26"/>
      <c r="C60" s="14"/>
      <c r="D60" s="15"/>
      <c r="E60" s="15"/>
      <c r="F60" s="17"/>
      <c r="G60" s="17"/>
      <c r="H60" s="27"/>
      <c r="I60" s="58"/>
      <c r="J60" s="15"/>
      <c r="K60" s="23"/>
    </row>
    <row r="61" spans="1:11" s="16" customFormat="1" ht="18.75">
      <c r="A61" s="26"/>
      <c r="B61" s="26"/>
      <c r="C61" s="14"/>
      <c r="D61" s="15"/>
      <c r="E61" s="15"/>
      <c r="F61" s="17"/>
      <c r="G61" s="17"/>
      <c r="H61" s="27"/>
      <c r="I61" s="58"/>
      <c r="J61" s="15"/>
      <c r="K61" s="23"/>
    </row>
    <row r="62" spans="1:11" s="16" customFormat="1" ht="18.75">
      <c r="A62" s="26"/>
      <c r="B62" s="26"/>
      <c r="C62" s="14"/>
      <c r="D62" s="15"/>
      <c r="E62" s="15"/>
      <c r="F62" s="17"/>
      <c r="G62" s="17"/>
      <c r="H62" s="27"/>
      <c r="I62" s="58"/>
      <c r="J62" s="15"/>
      <c r="K62" s="23"/>
    </row>
    <row r="63" spans="1:11" s="16" customFormat="1" ht="18.75">
      <c r="A63" s="26"/>
      <c r="B63" s="26"/>
      <c r="C63" s="14"/>
      <c r="D63" s="15"/>
      <c r="E63" s="15"/>
      <c r="F63" s="17"/>
      <c r="G63" s="17"/>
      <c r="H63" s="27"/>
      <c r="I63" s="58"/>
      <c r="J63" s="15"/>
      <c r="K63" s="23"/>
    </row>
    <row r="64" spans="1:11" s="16" customFormat="1" ht="18.75">
      <c r="A64" s="26"/>
      <c r="B64" s="26"/>
      <c r="C64" s="14"/>
      <c r="D64" s="15"/>
      <c r="E64" s="15"/>
      <c r="F64" s="17"/>
      <c r="G64" s="17"/>
      <c r="H64" s="27"/>
      <c r="I64" s="58"/>
      <c r="J64" s="15"/>
      <c r="K64" s="23"/>
    </row>
    <row r="65" spans="1:11" s="16" customFormat="1" ht="18.75">
      <c r="A65" s="26"/>
      <c r="B65" s="26"/>
      <c r="C65" s="14"/>
      <c r="D65" s="15"/>
      <c r="E65" s="15"/>
      <c r="F65" s="17"/>
      <c r="G65" s="17"/>
      <c r="H65" s="27"/>
      <c r="I65" s="58"/>
      <c r="J65" s="15"/>
      <c r="K65" s="23"/>
    </row>
    <row r="66" spans="1:11" s="16" customFormat="1" ht="18.75">
      <c r="A66" s="26"/>
      <c r="B66" s="26"/>
      <c r="C66" s="14"/>
      <c r="D66" s="15"/>
      <c r="E66" s="15"/>
      <c r="F66" s="17"/>
      <c r="G66" s="17"/>
      <c r="H66" s="27"/>
      <c r="I66" s="58"/>
      <c r="J66" s="15"/>
      <c r="K66" s="23"/>
    </row>
    <row r="67" spans="1:11" s="16" customFormat="1" ht="18.75">
      <c r="A67" s="26"/>
      <c r="B67" s="26"/>
      <c r="C67" s="14"/>
      <c r="D67" s="15"/>
      <c r="E67" s="15"/>
      <c r="F67" s="17"/>
      <c r="G67" s="17"/>
      <c r="H67" s="27"/>
      <c r="I67" s="58"/>
      <c r="J67" s="15"/>
      <c r="K67" s="23"/>
    </row>
    <row r="68" spans="1:11" s="16" customFormat="1" ht="18.75">
      <c r="A68" s="26"/>
      <c r="B68" s="26"/>
      <c r="C68" s="14"/>
      <c r="D68" s="15"/>
      <c r="E68" s="15"/>
      <c r="F68" s="17"/>
      <c r="G68" s="17"/>
      <c r="H68" s="27"/>
      <c r="I68" s="58"/>
      <c r="J68" s="15"/>
      <c r="K68" s="23"/>
    </row>
    <row r="69" spans="1:11" s="16" customFormat="1" ht="18.75">
      <c r="A69" s="26"/>
      <c r="B69" s="26"/>
      <c r="C69" s="14"/>
      <c r="D69" s="15"/>
      <c r="E69" s="15"/>
      <c r="F69" s="17"/>
      <c r="G69" s="17"/>
      <c r="H69" s="27"/>
      <c r="I69" s="58"/>
      <c r="J69" s="15"/>
      <c r="K69" s="23"/>
    </row>
    <row r="70" spans="1:11" s="16" customFormat="1" ht="18.75">
      <c r="A70" s="26"/>
      <c r="B70" s="26"/>
      <c r="C70" s="14"/>
      <c r="D70" s="15"/>
      <c r="E70" s="15"/>
      <c r="F70" s="17"/>
      <c r="G70" s="17"/>
      <c r="H70" s="27"/>
      <c r="I70" s="58"/>
      <c r="J70" s="15"/>
      <c r="K70" s="23"/>
    </row>
    <row r="71" spans="1:11" s="16" customFormat="1" ht="18.75">
      <c r="A71" s="26"/>
      <c r="B71" s="26"/>
      <c r="C71" s="14"/>
      <c r="D71" s="15"/>
      <c r="E71" s="15"/>
      <c r="F71" s="17"/>
      <c r="G71" s="17"/>
      <c r="H71" s="27"/>
      <c r="I71" s="58"/>
      <c r="J71" s="15"/>
      <c r="K71" s="23"/>
    </row>
    <row r="72" spans="1:11" s="16" customFormat="1" ht="18.75">
      <c r="A72" s="26"/>
      <c r="B72" s="26"/>
      <c r="C72" s="14"/>
      <c r="D72" s="15"/>
      <c r="E72" s="15"/>
      <c r="F72" s="17"/>
      <c r="G72" s="17"/>
      <c r="H72" s="27"/>
      <c r="I72" s="58"/>
      <c r="J72" s="15"/>
      <c r="K72" s="23"/>
    </row>
    <row r="73" spans="1:11" s="16" customFormat="1" ht="18.75">
      <c r="A73" s="26"/>
      <c r="B73" s="26"/>
      <c r="C73" s="14"/>
      <c r="D73" s="15"/>
      <c r="E73" s="15"/>
      <c r="F73" s="17"/>
      <c r="G73" s="17"/>
      <c r="H73" s="27"/>
      <c r="I73" s="58"/>
      <c r="J73" s="15"/>
      <c r="K73" s="23"/>
    </row>
    <row r="74" spans="1:11" s="16" customFormat="1" ht="18.75">
      <c r="A74" s="26"/>
      <c r="B74" s="26"/>
      <c r="C74" s="14"/>
      <c r="D74" s="15"/>
      <c r="E74" s="15"/>
      <c r="F74" s="17"/>
      <c r="G74" s="17"/>
      <c r="H74" s="27"/>
      <c r="I74" s="58"/>
      <c r="J74" s="15"/>
      <c r="K74" s="23"/>
    </row>
    <row r="75" spans="1:11" s="16" customFormat="1" ht="18.75">
      <c r="A75" s="26"/>
      <c r="B75" s="26"/>
      <c r="C75" s="14"/>
      <c r="D75" s="15"/>
      <c r="E75" s="15"/>
      <c r="F75" s="17"/>
      <c r="G75" s="17"/>
      <c r="H75" s="27"/>
      <c r="I75" s="58"/>
      <c r="J75" s="15"/>
      <c r="K75" s="23"/>
    </row>
    <row r="76" spans="1:11" s="16" customFormat="1" ht="18.75">
      <c r="A76" s="26"/>
      <c r="B76" s="26"/>
      <c r="C76" s="14"/>
      <c r="D76" s="15"/>
      <c r="E76" s="15"/>
      <c r="F76" s="17"/>
      <c r="G76" s="17"/>
      <c r="H76" s="27"/>
      <c r="I76" s="58"/>
      <c r="J76" s="15"/>
      <c r="K76" s="23"/>
    </row>
    <row r="77" spans="1:11" s="16" customFormat="1" ht="18.75">
      <c r="A77" s="26"/>
      <c r="B77" s="26"/>
      <c r="C77" s="14"/>
      <c r="D77" s="15"/>
      <c r="E77" s="15"/>
      <c r="F77" s="17"/>
      <c r="G77" s="17"/>
      <c r="H77" s="27"/>
      <c r="I77" s="58"/>
      <c r="J77" s="15"/>
      <c r="K77" s="23"/>
    </row>
    <row r="78" spans="1:11" s="16" customFormat="1" ht="18.75">
      <c r="A78" s="26"/>
      <c r="B78" s="26"/>
      <c r="C78" s="14"/>
      <c r="D78" s="15"/>
      <c r="E78" s="15"/>
      <c r="F78" s="17"/>
      <c r="G78" s="17"/>
      <c r="H78" s="27"/>
      <c r="I78" s="58"/>
      <c r="J78" s="15"/>
      <c r="K78" s="23"/>
    </row>
    <row r="79" spans="1:11" s="16" customFormat="1" ht="18.75">
      <c r="A79" s="26"/>
      <c r="B79" s="26"/>
      <c r="C79" s="14"/>
      <c r="D79" s="15"/>
      <c r="E79" s="15"/>
      <c r="F79" s="17"/>
      <c r="G79" s="17"/>
      <c r="H79" s="27"/>
      <c r="I79" s="58"/>
      <c r="J79" s="15"/>
      <c r="K79" s="23"/>
    </row>
    <row r="80" spans="1:11" s="16" customFormat="1" ht="18.75">
      <c r="A80" s="26"/>
      <c r="B80" s="26"/>
      <c r="C80" s="14"/>
      <c r="D80" s="15"/>
      <c r="E80" s="15"/>
      <c r="F80" s="17"/>
      <c r="G80" s="17"/>
      <c r="H80" s="27"/>
      <c r="I80" s="58"/>
      <c r="J80" s="15"/>
      <c r="K80" s="23"/>
    </row>
    <row r="81" spans="1:11" s="16" customFormat="1" ht="18.75">
      <c r="A81" s="26"/>
      <c r="B81" s="26"/>
      <c r="C81" s="14"/>
      <c r="D81" s="15"/>
      <c r="E81" s="15"/>
      <c r="F81" s="17"/>
      <c r="G81" s="17"/>
      <c r="H81" s="27"/>
      <c r="I81" s="58"/>
      <c r="J81" s="15"/>
      <c r="K81" s="23"/>
    </row>
    <row r="82" spans="1:11" s="16" customFormat="1" ht="18.75">
      <c r="A82" s="26"/>
      <c r="B82" s="26"/>
      <c r="C82" s="14"/>
      <c r="D82" s="15"/>
      <c r="E82" s="15"/>
      <c r="F82" s="17"/>
      <c r="G82" s="17"/>
      <c r="H82" s="27"/>
      <c r="I82" s="58"/>
      <c r="J82" s="15"/>
      <c r="K82" s="23"/>
    </row>
    <row r="83" spans="1:11" s="16" customFormat="1" ht="18.75">
      <c r="A83" s="26"/>
      <c r="B83" s="26"/>
      <c r="C83" s="14"/>
      <c r="D83" s="15"/>
      <c r="E83" s="15"/>
      <c r="F83" s="17"/>
      <c r="G83" s="17"/>
      <c r="H83" s="27"/>
      <c r="I83" s="58"/>
      <c r="J83" s="15"/>
      <c r="K83" s="23"/>
    </row>
    <row r="84" spans="1:11" s="16" customFormat="1" ht="18.75">
      <c r="A84" s="26"/>
      <c r="B84" s="26"/>
      <c r="C84" s="14"/>
      <c r="D84" s="15"/>
      <c r="E84" s="15"/>
      <c r="F84" s="17"/>
      <c r="G84" s="17"/>
      <c r="H84" s="27"/>
      <c r="I84" s="58"/>
      <c r="J84" s="15"/>
      <c r="K84" s="23"/>
    </row>
    <row r="85" spans="1:11" s="16" customFormat="1" ht="18.75">
      <c r="A85" s="26"/>
      <c r="B85" s="26"/>
      <c r="C85" s="14"/>
      <c r="D85" s="15"/>
      <c r="E85" s="15"/>
      <c r="F85" s="17"/>
      <c r="G85" s="17"/>
      <c r="H85" s="27"/>
      <c r="I85" s="58"/>
      <c r="J85" s="15"/>
      <c r="K85" s="23"/>
    </row>
    <row r="86" spans="1:11" s="16" customFormat="1" ht="18.75">
      <c r="A86" s="26"/>
      <c r="B86" s="26"/>
      <c r="C86" s="14"/>
      <c r="D86" s="15"/>
      <c r="E86" s="15"/>
      <c r="F86" s="17"/>
      <c r="G86" s="17"/>
      <c r="H86" s="27"/>
      <c r="I86" s="58"/>
      <c r="J86" s="15"/>
      <c r="K86" s="23"/>
    </row>
    <row r="87" spans="1:11" s="16" customFormat="1" ht="18.75">
      <c r="A87" s="26"/>
      <c r="B87" s="26"/>
      <c r="C87" s="14"/>
      <c r="D87" s="15"/>
      <c r="E87" s="15"/>
      <c r="F87" s="17"/>
      <c r="G87" s="17"/>
      <c r="H87" s="27"/>
      <c r="I87" s="58"/>
      <c r="J87" s="15"/>
      <c r="K87" s="23"/>
    </row>
    <row r="88" spans="1:11" s="16" customFormat="1" ht="18.75">
      <c r="A88" s="26"/>
      <c r="B88" s="26"/>
      <c r="C88" s="14"/>
      <c r="D88" s="15"/>
      <c r="E88" s="15"/>
      <c r="F88" s="17"/>
      <c r="G88" s="17"/>
      <c r="H88" s="27"/>
      <c r="I88" s="58"/>
      <c r="J88" s="15"/>
      <c r="K88" s="23"/>
    </row>
    <row r="89" spans="1:11" s="16" customFormat="1" ht="18.75">
      <c r="A89" s="26"/>
      <c r="B89" s="26"/>
      <c r="C89" s="14"/>
      <c r="D89" s="15"/>
      <c r="E89" s="15"/>
      <c r="F89" s="17"/>
      <c r="G89" s="17"/>
      <c r="H89" s="27"/>
      <c r="I89" s="58"/>
      <c r="J89" s="15"/>
      <c r="K89" s="23"/>
    </row>
    <row r="90" spans="1:11" s="16" customFormat="1" ht="18.75">
      <c r="A90" s="26"/>
      <c r="B90" s="26"/>
      <c r="C90" s="14"/>
      <c r="D90" s="15"/>
      <c r="E90" s="15"/>
      <c r="F90" s="17"/>
      <c r="G90" s="17"/>
      <c r="H90" s="27"/>
      <c r="I90" s="58"/>
      <c r="J90" s="15"/>
      <c r="K90" s="23"/>
    </row>
    <row r="91" spans="1:11" s="16" customFormat="1" ht="18.75">
      <c r="A91" s="26"/>
      <c r="B91" s="26"/>
      <c r="C91" s="14"/>
      <c r="D91" s="15"/>
      <c r="E91" s="15"/>
      <c r="F91" s="17"/>
      <c r="G91" s="17"/>
      <c r="H91" s="27"/>
      <c r="I91" s="58"/>
      <c r="J91" s="15"/>
      <c r="K91" s="23"/>
    </row>
    <row r="92" spans="1:11" s="16" customFormat="1" ht="18.75">
      <c r="A92" s="26"/>
      <c r="B92" s="26"/>
      <c r="C92" s="14"/>
      <c r="D92" s="15"/>
      <c r="E92" s="15"/>
      <c r="F92" s="17"/>
      <c r="G92" s="17"/>
      <c r="H92" s="27"/>
      <c r="I92" s="58"/>
      <c r="J92" s="15"/>
      <c r="K92" s="23"/>
    </row>
    <row r="93" spans="1:11" s="16" customFormat="1" ht="18.75">
      <c r="A93" s="26"/>
      <c r="B93" s="26"/>
      <c r="C93" s="14"/>
      <c r="D93" s="15"/>
      <c r="E93" s="15"/>
      <c r="F93" s="17"/>
      <c r="G93" s="17"/>
      <c r="H93" s="27"/>
      <c r="I93" s="58"/>
      <c r="J93" s="15"/>
      <c r="K93" s="23"/>
    </row>
    <row r="94" spans="1:11" s="16" customFormat="1" ht="18.75">
      <c r="A94" s="26"/>
      <c r="B94" s="26"/>
      <c r="C94" s="14"/>
      <c r="D94" s="15"/>
      <c r="E94" s="15"/>
      <c r="F94" s="17"/>
      <c r="G94" s="17"/>
      <c r="H94" s="27"/>
      <c r="I94" s="58"/>
      <c r="J94" s="15"/>
      <c r="K94" s="23"/>
    </row>
    <row r="95" spans="1:11" s="16" customFormat="1" ht="18.75">
      <c r="A95" s="26"/>
      <c r="B95" s="26"/>
      <c r="C95" s="14"/>
      <c r="D95" s="15"/>
      <c r="E95" s="15"/>
      <c r="F95" s="17"/>
      <c r="G95" s="17"/>
      <c r="H95" s="27"/>
      <c r="I95" s="58"/>
      <c r="J95" s="15"/>
      <c r="K95" s="23"/>
    </row>
    <row r="96" spans="1:11" s="16" customFormat="1" ht="18.75">
      <c r="A96" s="26"/>
      <c r="B96" s="26"/>
      <c r="C96" s="14"/>
      <c r="D96" s="15"/>
      <c r="E96" s="15"/>
      <c r="F96" s="17"/>
      <c r="G96" s="17"/>
      <c r="H96" s="27"/>
      <c r="I96" s="58"/>
      <c r="J96" s="15"/>
      <c r="K96" s="23"/>
    </row>
    <row r="97" spans="1:11" s="16" customFormat="1" ht="18.75">
      <c r="A97" s="26"/>
      <c r="B97" s="26"/>
      <c r="C97" s="14"/>
      <c r="D97" s="15"/>
      <c r="E97" s="15"/>
      <c r="F97" s="17"/>
      <c r="G97" s="17"/>
      <c r="H97" s="27"/>
      <c r="I97" s="58"/>
      <c r="J97" s="15"/>
      <c r="K97" s="23"/>
    </row>
    <row r="98" spans="1:11" s="16" customFormat="1" ht="18.75">
      <c r="A98" s="26"/>
      <c r="B98" s="26"/>
      <c r="C98" s="14"/>
      <c r="D98" s="15"/>
      <c r="E98" s="15"/>
      <c r="F98" s="17"/>
      <c r="G98" s="17"/>
      <c r="H98" s="27"/>
      <c r="I98" s="58"/>
      <c r="J98" s="15"/>
      <c r="K98" s="23"/>
    </row>
    <row r="99" spans="1:11" s="16" customFormat="1" ht="18.75">
      <c r="A99" s="26"/>
      <c r="B99" s="26"/>
      <c r="C99" s="14"/>
      <c r="D99" s="15"/>
      <c r="E99" s="15"/>
      <c r="F99" s="17"/>
      <c r="G99" s="17"/>
      <c r="H99" s="27"/>
      <c r="I99" s="58"/>
      <c r="J99" s="15"/>
      <c r="K99" s="23"/>
    </row>
    <row r="100" spans="1:11" s="16" customFormat="1" ht="18.75">
      <c r="A100" s="26"/>
      <c r="B100" s="26"/>
      <c r="C100" s="14"/>
      <c r="D100" s="15"/>
      <c r="E100" s="15"/>
      <c r="F100" s="17"/>
      <c r="G100" s="17"/>
      <c r="H100" s="27"/>
      <c r="I100" s="58"/>
      <c r="J100" s="15"/>
      <c r="K100" s="23"/>
    </row>
    <row r="101" spans="1:11" s="16" customFormat="1" ht="18.75">
      <c r="A101" s="26"/>
      <c r="B101" s="26"/>
      <c r="C101" s="14"/>
      <c r="D101" s="15"/>
      <c r="E101" s="15"/>
      <c r="F101" s="17"/>
      <c r="G101" s="17"/>
      <c r="H101" s="27"/>
      <c r="I101" s="58"/>
      <c r="J101" s="15"/>
      <c r="K101" s="23"/>
    </row>
    <row r="102" spans="1:11" s="16" customFormat="1" ht="18.75">
      <c r="A102" s="26"/>
      <c r="B102" s="26"/>
      <c r="C102" s="14"/>
      <c r="D102" s="15"/>
      <c r="E102" s="15"/>
      <c r="F102" s="17"/>
      <c r="G102" s="17"/>
      <c r="H102" s="27"/>
      <c r="I102" s="58"/>
      <c r="J102" s="15"/>
      <c r="K102" s="23"/>
    </row>
    <row r="103" spans="1:11" s="16" customFormat="1" ht="18.75">
      <c r="A103" s="26"/>
      <c r="B103" s="26"/>
      <c r="C103" s="14"/>
      <c r="D103" s="15"/>
      <c r="E103" s="15"/>
      <c r="F103" s="17"/>
      <c r="G103" s="17"/>
      <c r="H103" s="27"/>
      <c r="I103" s="58"/>
      <c r="J103" s="15"/>
      <c r="K103" s="23"/>
    </row>
    <row r="104" spans="1:11" s="16" customFormat="1" ht="18.75">
      <c r="A104" s="26"/>
      <c r="B104" s="26"/>
      <c r="C104" s="14"/>
      <c r="D104" s="15"/>
      <c r="E104" s="15"/>
      <c r="F104" s="17"/>
      <c r="G104" s="17"/>
      <c r="H104" s="27"/>
      <c r="I104" s="58"/>
      <c r="J104" s="15"/>
      <c r="K104" s="23"/>
    </row>
    <row r="105" spans="1:11" s="16" customFormat="1" ht="18.75">
      <c r="A105" s="26"/>
      <c r="B105" s="26"/>
      <c r="C105" s="14"/>
      <c r="D105" s="15"/>
      <c r="E105" s="15"/>
      <c r="F105" s="17"/>
      <c r="G105" s="17"/>
      <c r="H105" s="27"/>
      <c r="I105" s="58"/>
      <c r="J105" s="15"/>
      <c r="K105" s="23"/>
    </row>
    <row r="106" spans="1:11" s="16" customFormat="1" ht="18.75">
      <c r="A106" s="26"/>
      <c r="B106" s="26"/>
      <c r="C106" s="14"/>
      <c r="D106" s="15"/>
      <c r="E106" s="15"/>
      <c r="F106" s="17"/>
      <c r="G106" s="17"/>
      <c r="H106" s="27"/>
      <c r="I106" s="58"/>
      <c r="J106" s="15"/>
      <c r="K106" s="23"/>
    </row>
    <row r="107" spans="1:11" s="16" customFormat="1" ht="18.75">
      <c r="A107" s="26"/>
      <c r="B107" s="26"/>
      <c r="C107" s="14"/>
      <c r="D107" s="15"/>
      <c r="E107" s="15"/>
      <c r="F107" s="17"/>
      <c r="G107" s="17"/>
      <c r="H107" s="27"/>
      <c r="I107" s="58"/>
      <c r="J107" s="15"/>
      <c r="K107" s="23"/>
    </row>
    <row r="108" spans="1:11" s="16" customFormat="1" ht="18.75">
      <c r="A108" s="26"/>
      <c r="B108" s="26"/>
      <c r="C108" s="14"/>
      <c r="D108" s="15"/>
      <c r="E108" s="15"/>
      <c r="F108" s="17"/>
      <c r="G108" s="17"/>
      <c r="H108" s="27"/>
      <c r="I108" s="58"/>
      <c r="J108" s="15"/>
      <c r="K108" s="23"/>
    </row>
    <row r="109" spans="1:11" s="16" customFormat="1" ht="18.75">
      <c r="A109" s="26"/>
      <c r="B109" s="26"/>
      <c r="C109" s="14"/>
      <c r="D109" s="15"/>
      <c r="E109" s="15"/>
      <c r="F109" s="17"/>
      <c r="G109" s="17"/>
      <c r="H109" s="27"/>
      <c r="I109" s="58"/>
      <c r="J109" s="15"/>
      <c r="K109" s="23"/>
    </row>
    <row r="110" spans="1:11" s="16" customFormat="1" ht="18.75">
      <c r="A110" s="26"/>
      <c r="B110" s="26"/>
      <c r="C110" s="14"/>
      <c r="D110" s="15"/>
      <c r="E110" s="15"/>
      <c r="F110" s="17"/>
      <c r="G110" s="17"/>
      <c r="H110" s="27"/>
      <c r="I110" s="58"/>
      <c r="J110" s="15"/>
      <c r="K110" s="23"/>
    </row>
    <row r="111" spans="1:11" s="16" customFormat="1" ht="18.75">
      <c r="A111" s="26"/>
      <c r="B111" s="26"/>
      <c r="C111" s="14"/>
      <c r="D111" s="15"/>
      <c r="E111" s="15"/>
      <c r="F111" s="17"/>
      <c r="G111" s="17"/>
      <c r="H111" s="27"/>
      <c r="I111" s="58"/>
      <c r="J111" s="15"/>
      <c r="K111" s="23"/>
    </row>
    <row r="112" spans="1:11" s="16" customFormat="1" ht="18.75">
      <c r="A112" s="26"/>
      <c r="B112" s="26"/>
      <c r="C112" s="14"/>
      <c r="D112" s="15"/>
      <c r="E112" s="15"/>
      <c r="F112" s="17"/>
      <c r="G112" s="17"/>
      <c r="H112" s="27"/>
      <c r="I112" s="58"/>
      <c r="J112" s="15"/>
      <c r="K112" s="23"/>
    </row>
    <row r="113" spans="1:11" s="16" customFormat="1" ht="18.75">
      <c r="A113" s="26"/>
      <c r="B113" s="26"/>
      <c r="C113" s="14"/>
      <c r="D113" s="15"/>
      <c r="E113" s="15"/>
      <c r="F113" s="17"/>
      <c r="G113" s="17"/>
      <c r="H113" s="27"/>
      <c r="I113" s="58"/>
      <c r="J113" s="15"/>
      <c r="K113" s="23"/>
    </row>
    <row r="114" spans="1:11" s="16" customFormat="1" ht="18.75">
      <c r="A114" s="26"/>
      <c r="B114" s="26"/>
      <c r="C114" s="14"/>
      <c r="D114" s="15"/>
      <c r="E114" s="15"/>
      <c r="F114" s="17"/>
      <c r="G114" s="17"/>
      <c r="H114" s="27"/>
      <c r="I114" s="58"/>
      <c r="J114" s="15"/>
      <c r="K114" s="23"/>
    </row>
    <row r="115" spans="1:11" s="16" customFormat="1" ht="18.75">
      <c r="A115" s="26"/>
      <c r="B115" s="26"/>
      <c r="C115" s="14"/>
      <c r="D115" s="15"/>
      <c r="E115" s="15"/>
      <c r="F115" s="17"/>
      <c r="G115" s="17"/>
      <c r="H115" s="27"/>
      <c r="I115" s="58"/>
      <c r="J115" s="15"/>
      <c r="K115" s="23"/>
    </row>
    <row r="116" spans="1:11" s="16" customFormat="1" ht="18.75">
      <c r="A116" s="26"/>
      <c r="B116" s="26"/>
      <c r="C116" s="14"/>
      <c r="D116" s="15"/>
      <c r="E116" s="15"/>
      <c r="F116" s="17"/>
      <c r="G116" s="17"/>
      <c r="H116" s="27"/>
      <c r="I116" s="58"/>
      <c r="J116" s="15"/>
      <c r="K116" s="23"/>
    </row>
    <row r="117" spans="1:11" s="16" customFormat="1" ht="18.75">
      <c r="A117" s="26"/>
      <c r="B117" s="26"/>
      <c r="C117" s="14"/>
      <c r="D117" s="15"/>
      <c r="E117" s="15"/>
      <c r="F117" s="17"/>
      <c r="G117" s="17"/>
      <c r="H117" s="27"/>
      <c r="I117" s="58"/>
      <c r="J117" s="15"/>
      <c r="K117" s="23"/>
    </row>
    <row r="118" spans="1:11" s="16" customFormat="1" ht="18.75">
      <c r="A118" s="26"/>
      <c r="B118" s="26"/>
      <c r="C118" s="14"/>
      <c r="D118" s="15"/>
      <c r="E118" s="15"/>
      <c r="F118" s="17"/>
      <c r="G118" s="17"/>
      <c r="H118" s="27"/>
      <c r="I118" s="58"/>
      <c r="J118" s="15"/>
      <c r="K118" s="23"/>
    </row>
    <row r="119" spans="1:11" s="16" customFormat="1" ht="18.75">
      <c r="A119" s="26"/>
      <c r="B119" s="26"/>
      <c r="C119" s="14"/>
      <c r="D119" s="15"/>
      <c r="E119" s="15"/>
      <c r="F119" s="17"/>
      <c r="G119" s="17"/>
      <c r="H119" s="27"/>
      <c r="I119" s="58"/>
      <c r="J119" s="15"/>
      <c r="K119" s="23"/>
    </row>
    <row r="120" spans="1:11" s="16" customFormat="1" ht="18.75">
      <c r="A120" s="26"/>
      <c r="B120" s="26"/>
      <c r="C120" s="14"/>
      <c r="D120" s="15"/>
      <c r="E120" s="15"/>
      <c r="F120" s="17"/>
      <c r="G120" s="17"/>
      <c r="H120" s="27"/>
      <c r="I120" s="58"/>
      <c r="J120" s="15"/>
      <c r="K120" s="23"/>
    </row>
    <row r="121" spans="1:11" s="16" customFormat="1" ht="18.75">
      <c r="A121" s="26"/>
      <c r="B121" s="26"/>
      <c r="C121" s="14"/>
      <c r="D121" s="15"/>
      <c r="E121" s="15"/>
      <c r="F121" s="17"/>
      <c r="G121" s="17"/>
      <c r="H121" s="27"/>
      <c r="I121" s="58"/>
      <c r="J121" s="15"/>
      <c r="K121" s="23"/>
    </row>
    <row r="122" spans="1:11" s="16" customFormat="1" ht="18.75">
      <c r="A122" s="26"/>
      <c r="B122" s="26"/>
      <c r="C122" s="14"/>
      <c r="D122" s="15"/>
      <c r="E122" s="15"/>
      <c r="F122" s="17"/>
      <c r="G122" s="17"/>
      <c r="H122" s="27"/>
      <c r="I122" s="58"/>
      <c r="J122" s="15"/>
      <c r="K122" s="23"/>
    </row>
    <row r="123" spans="1:11" s="16" customFormat="1" ht="18.75">
      <c r="A123" s="26"/>
      <c r="B123" s="26"/>
      <c r="C123" s="14"/>
      <c r="D123" s="15"/>
      <c r="E123" s="15"/>
      <c r="F123" s="17"/>
      <c r="G123" s="17"/>
      <c r="H123" s="27"/>
      <c r="I123" s="58"/>
      <c r="J123" s="15"/>
      <c r="K123" s="23"/>
    </row>
    <row r="124" spans="1:11" s="16" customFormat="1" ht="18.75">
      <c r="A124" s="26"/>
      <c r="B124" s="26"/>
      <c r="C124" s="14"/>
      <c r="D124" s="15"/>
      <c r="E124" s="15"/>
      <c r="F124" s="17"/>
      <c r="G124" s="17"/>
      <c r="H124" s="27"/>
      <c r="I124" s="58"/>
      <c r="J124" s="15"/>
      <c r="K124" s="23"/>
    </row>
  </sheetData>
  <sheetProtection/>
  <mergeCells count="16">
    <mergeCell ref="A13:B13"/>
    <mergeCell ref="C13:C14"/>
    <mergeCell ref="D13:D14"/>
    <mergeCell ref="E13:E14"/>
    <mergeCell ref="F13:F14"/>
    <mergeCell ref="G13:G14"/>
    <mergeCell ref="D15:D21"/>
    <mergeCell ref="H13:H14"/>
    <mergeCell ref="I13:I14"/>
    <mergeCell ref="J13:J14"/>
    <mergeCell ref="K13:K14"/>
    <mergeCell ref="F1:I2"/>
    <mergeCell ref="K1:K2"/>
    <mergeCell ref="F3:G3"/>
    <mergeCell ref="F4:G4"/>
    <mergeCell ref="F5:G5"/>
  </mergeCells>
  <dataValidations count="6">
    <dataValidation type="list" allowBlank="1" showInputMessage="1" sqref="J22:J124">
      <formula1>"Trực Tiếp, Chuyển Khoản"</formula1>
    </dataValidation>
    <dataValidation type="list" showInputMessage="1" showErrorMessage="1" sqref="N14:N21">
      <formula1>$H$22:$H$124</formula1>
    </dataValidation>
    <dataValidation type="list" allowBlank="1" showInputMessage="1" showErrorMessage="1" sqref="N22:N26">
      <formula1>$H$22:$H$124</formula1>
    </dataValidation>
    <dataValidation type="list" allowBlank="1" showInputMessage="1" showErrorMessage="1" sqref="G31">
      <formula1>$H$22:$H$136</formula1>
    </dataValidation>
    <dataValidation allowBlank="1" showInputMessage="1" sqref="O14:O21"/>
    <dataValidation type="list" allowBlank="1" showInputMessage="1" sqref="I22:I124">
      <formula1>$F$7:$F$12</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124"/>
  <sheetViews>
    <sheetView zoomScale="70" zoomScaleNormal="70" zoomScalePageLayoutView="0" workbookViewId="0" topLeftCell="E1">
      <pane ySplit="14" topLeftCell="A15" activePane="bottomLeft" state="frozen"/>
      <selection pane="topLeft" activeCell="I71" sqref="I71"/>
      <selection pane="bottomLeft" activeCell="I71" sqref="I71"/>
    </sheetView>
  </sheetViews>
  <sheetFormatPr defaultColWidth="9.140625" defaultRowHeight="12.75"/>
  <cols>
    <col min="1" max="2" width="9.140625" style="6" customWidth="1"/>
    <col min="3" max="3" width="14.7109375" style="5" customWidth="1"/>
    <col min="4" max="5" width="40.28125" style="3" customWidth="1"/>
    <col min="6" max="6" width="36.00390625" style="2" customWidth="1"/>
    <col min="7" max="7" width="28.8515625" style="4" customWidth="1"/>
    <col min="8" max="8" width="32.140625" style="1" customWidth="1"/>
    <col min="9" max="9" width="41.7109375" style="1" customWidth="1"/>
    <col min="10" max="10" width="40.7109375" style="1" customWidth="1"/>
    <col min="11" max="11" width="29.7109375" style="1" customWidth="1"/>
    <col min="12" max="13" width="9.140625" style="6" customWidth="1"/>
    <col min="14" max="14" width="51.7109375" style="6" customWidth="1"/>
    <col min="15" max="15" width="50.57421875" style="6" customWidth="1"/>
    <col min="16" max="16384" width="9.140625" style="6" customWidth="1"/>
  </cols>
  <sheetData>
    <row r="1" spans="3:11" s="7" customFormat="1" ht="24">
      <c r="C1" s="8"/>
      <c r="D1" s="10"/>
      <c r="E1" s="10"/>
      <c r="F1" s="223" t="s">
        <v>2</v>
      </c>
      <c r="G1" s="223"/>
      <c r="H1" s="223"/>
      <c r="I1" s="223"/>
      <c r="J1" s="38"/>
      <c r="K1" s="217"/>
    </row>
    <row r="2" spans="3:11" s="7" customFormat="1" ht="24">
      <c r="C2" s="9"/>
      <c r="D2" s="11"/>
      <c r="E2" s="11"/>
      <c r="F2" s="223"/>
      <c r="G2" s="223"/>
      <c r="H2" s="223"/>
      <c r="I2" s="223"/>
      <c r="J2" s="38"/>
      <c r="K2" s="217"/>
    </row>
    <row r="3" spans="3:11" s="7" customFormat="1" ht="42">
      <c r="C3" s="9"/>
      <c r="D3" s="11"/>
      <c r="E3" s="11"/>
      <c r="F3" s="221" t="s">
        <v>17</v>
      </c>
      <c r="G3" s="222"/>
      <c r="H3" s="33" t="s">
        <v>18</v>
      </c>
      <c r="I3" s="33" t="s">
        <v>19</v>
      </c>
      <c r="J3" s="39"/>
      <c r="K3" s="30"/>
    </row>
    <row r="4" spans="3:11" s="7" customFormat="1" ht="18">
      <c r="C4" s="9"/>
      <c r="D4" s="12"/>
      <c r="E4" s="12"/>
      <c r="F4" s="224" t="s">
        <v>26</v>
      </c>
      <c r="G4" s="224"/>
      <c r="H4" s="28" t="s">
        <v>27</v>
      </c>
      <c r="I4" s="28" t="s">
        <v>0</v>
      </c>
      <c r="J4" s="40"/>
      <c r="K4" s="31"/>
    </row>
    <row r="5" spans="3:11" s="7" customFormat="1" ht="18">
      <c r="C5" s="9"/>
      <c r="D5" s="12"/>
      <c r="E5" s="12"/>
      <c r="F5" s="234">
        <f>G6+G7+G8+G9+G10+G11+G12</f>
        <v>0</v>
      </c>
      <c r="G5" s="224"/>
      <c r="H5" s="37">
        <f>H7+H8+H9+H10+H11+H12</f>
        <v>0</v>
      </c>
      <c r="I5" s="37">
        <f>F5-H5</f>
        <v>0</v>
      </c>
      <c r="J5" s="40"/>
      <c r="K5" s="31"/>
    </row>
    <row r="6" spans="3:11" s="7" customFormat="1" ht="18.75">
      <c r="C6" s="9"/>
      <c r="D6" s="12"/>
      <c r="E6" s="12"/>
      <c r="F6" s="35" t="s">
        <v>20</v>
      </c>
      <c r="G6" s="36">
        <f>H15</f>
        <v>0</v>
      </c>
      <c r="H6" s="28"/>
      <c r="I6" s="28"/>
      <c r="J6" s="40"/>
      <c r="K6" s="31"/>
    </row>
    <row r="7" spans="3:11" s="7" customFormat="1" ht="18.75">
      <c r="C7" s="13"/>
      <c r="D7" s="12"/>
      <c r="E7" s="12"/>
      <c r="F7" s="34" t="s">
        <v>21</v>
      </c>
      <c r="G7" s="29">
        <f>SUMIF(I22:I209,F7,F22:F209)</f>
        <v>0</v>
      </c>
      <c r="H7" s="29">
        <f>SUMIF(I22:I209,F7,G22:G209)</f>
        <v>0</v>
      </c>
      <c r="I7" s="29">
        <f aca="true" t="shared" si="0" ref="I7:I12">G7-H7</f>
        <v>0</v>
      </c>
      <c r="J7" s="41"/>
      <c r="K7" s="32"/>
    </row>
    <row r="8" spans="3:11" s="7" customFormat="1" ht="18.75">
      <c r="C8" s="13"/>
      <c r="D8" s="12"/>
      <c r="E8" s="12"/>
      <c r="F8" s="34" t="s">
        <v>22</v>
      </c>
      <c r="G8" s="29">
        <f>SUMIF(I22:I209,F8,F22:F209)</f>
        <v>0</v>
      </c>
      <c r="H8" s="29">
        <f>SUMIF(I22:I209,F8,G22:G209)</f>
        <v>0</v>
      </c>
      <c r="I8" s="29">
        <f t="shared" si="0"/>
        <v>0</v>
      </c>
      <c r="J8" s="41"/>
      <c r="K8" s="32"/>
    </row>
    <row r="9" spans="3:11" s="7" customFormat="1" ht="18.75">
      <c r="C9" s="13"/>
      <c r="D9" s="12"/>
      <c r="E9" s="12"/>
      <c r="F9" s="34" t="s">
        <v>23</v>
      </c>
      <c r="G9" s="29">
        <f>SUMIF(I22:I209,F9,F22:F209)</f>
        <v>0</v>
      </c>
      <c r="H9" s="29">
        <f>SUMIF(I22:I209,F9,G22:G209)</f>
        <v>0</v>
      </c>
      <c r="I9" s="29">
        <f t="shared" si="0"/>
        <v>0</v>
      </c>
      <c r="J9" s="41"/>
      <c r="K9" s="32"/>
    </row>
    <row r="10" spans="3:11" s="7" customFormat="1" ht="38.25">
      <c r="C10" s="13"/>
      <c r="D10" s="12"/>
      <c r="E10" s="12"/>
      <c r="F10" s="34" t="s">
        <v>24</v>
      </c>
      <c r="G10" s="29">
        <f>SUMIF(I22:I209,F10,F22:F209)</f>
        <v>0</v>
      </c>
      <c r="H10" s="29">
        <f>SUMIF(I22:I209,F10,G22:G209)</f>
        <v>0</v>
      </c>
      <c r="I10" s="29">
        <f t="shared" si="0"/>
        <v>0</v>
      </c>
      <c r="J10" s="41"/>
      <c r="K10" s="32"/>
    </row>
    <row r="11" spans="3:11" s="7" customFormat="1" ht="38.25">
      <c r="C11" s="13"/>
      <c r="D11" s="12"/>
      <c r="E11" s="12"/>
      <c r="F11" s="34" t="s">
        <v>25</v>
      </c>
      <c r="G11" s="29">
        <f>SUMIF(I22:I209,F11,F22:F209)</f>
        <v>0</v>
      </c>
      <c r="H11" s="29">
        <f>SUMIF(I22:I209,F11,G22:G209)</f>
        <v>0</v>
      </c>
      <c r="I11" s="29">
        <f t="shared" si="0"/>
        <v>0</v>
      </c>
      <c r="J11" s="41"/>
      <c r="K11" s="32"/>
    </row>
    <row r="12" spans="3:11" s="7" customFormat="1" ht="57">
      <c r="C12" s="13"/>
      <c r="D12" s="12"/>
      <c r="E12" s="12"/>
      <c r="F12" s="57" t="s">
        <v>34</v>
      </c>
      <c r="G12" s="29">
        <f>SUMIF(I22:I209,F12,F22:F209)</f>
        <v>0</v>
      </c>
      <c r="H12" s="29">
        <f>SUMIF(I22:I209,F12,G22:G209)</f>
        <v>0</v>
      </c>
      <c r="I12" s="29">
        <f t="shared" si="0"/>
        <v>0</v>
      </c>
      <c r="J12" s="41"/>
      <c r="K12" s="32"/>
    </row>
    <row r="13" spans="1:15" s="7" customFormat="1" ht="18.75">
      <c r="A13" s="232" t="s">
        <v>11</v>
      </c>
      <c r="B13" s="233"/>
      <c r="C13" s="228" t="s">
        <v>1</v>
      </c>
      <c r="D13" s="220" t="s">
        <v>3</v>
      </c>
      <c r="E13" s="220" t="s">
        <v>4</v>
      </c>
      <c r="F13" s="220" t="s">
        <v>5</v>
      </c>
      <c r="G13" s="230" t="s">
        <v>6</v>
      </c>
      <c r="H13" s="225" t="s">
        <v>28</v>
      </c>
      <c r="I13" s="225" t="s">
        <v>15</v>
      </c>
      <c r="J13" s="227" t="s">
        <v>16</v>
      </c>
      <c r="K13" s="218" t="s">
        <v>14</v>
      </c>
      <c r="N13" s="18"/>
      <c r="O13" s="18"/>
    </row>
    <row r="14" spans="1:15" s="7" customFormat="1" ht="18.75">
      <c r="A14" s="21" t="s">
        <v>5</v>
      </c>
      <c r="B14" s="21" t="s">
        <v>6</v>
      </c>
      <c r="C14" s="229"/>
      <c r="D14" s="219"/>
      <c r="E14" s="219"/>
      <c r="F14" s="219"/>
      <c r="G14" s="231"/>
      <c r="H14" s="219"/>
      <c r="I14" s="226"/>
      <c r="J14" s="219"/>
      <c r="K14" s="219"/>
      <c r="N14" s="18"/>
      <c r="O14" s="19"/>
    </row>
    <row r="15" spans="1:15" s="7" customFormat="1" ht="18.75">
      <c r="A15" s="25"/>
      <c r="B15" s="25"/>
      <c r="C15" s="22"/>
      <c r="D15" s="214" t="s">
        <v>12</v>
      </c>
      <c r="E15" s="23" t="s">
        <v>35</v>
      </c>
      <c r="F15" s="23"/>
      <c r="G15" s="24"/>
      <c r="H15" s="51">
        <f>'Tháng 2'!I5</f>
        <v>0</v>
      </c>
      <c r="I15" s="23"/>
      <c r="J15" s="23"/>
      <c r="K15" s="23"/>
      <c r="N15" s="18"/>
      <c r="O15" s="19"/>
    </row>
    <row r="16" spans="1:15" s="7" customFormat="1" ht="18.75">
      <c r="A16" s="25"/>
      <c r="B16" s="25"/>
      <c r="C16" s="22"/>
      <c r="D16" s="215"/>
      <c r="E16" s="34" t="s">
        <v>21</v>
      </c>
      <c r="F16" s="24"/>
      <c r="G16" s="24"/>
      <c r="H16" s="51">
        <f>'Tháng 2'!I7</f>
        <v>0</v>
      </c>
      <c r="I16" s="23"/>
      <c r="J16" s="23"/>
      <c r="K16" s="23"/>
      <c r="N16" s="19"/>
      <c r="O16" s="19"/>
    </row>
    <row r="17" spans="1:15" s="7" customFormat="1" ht="18.75">
      <c r="A17" s="25"/>
      <c r="B17" s="25"/>
      <c r="C17" s="22"/>
      <c r="D17" s="215"/>
      <c r="E17" s="34" t="s">
        <v>22</v>
      </c>
      <c r="F17" s="24"/>
      <c r="G17" s="24"/>
      <c r="H17" s="51">
        <f>'Tháng 2'!I8</f>
        <v>0</v>
      </c>
      <c r="I17" s="23"/>
      <c r="J17" s="23"/>
      <c r="K17" s="23"/>
      <c r="N17" s="19"/>
      <c r="O17" s="19"/>
    </row>
    <row r="18" spans="1:15" s="7" customFormat="1" ht="18.75">
      <c r="A18" s="25"/>
      <c r="B18" s="25"/>
      <c r="C18" s="22"/>
      <c r="D18" s="215"/>
      <c r="E18" s="34" t="s">
        <v>23</v>
      </c>
      <c r="F18" s="24"/>
      <c r="G18" s="24"/>
      <c r="H18" s="51">
        <f>'Tháng 2'!I9</f>
        <v>0</v>
      </c>
      <c r="I18" s="23"/>
      <c r="J18" s="23"/>
      <c r="K18" s="23"/>
      <c r="N18" s="19"/>
      <c r="O18" s="19"/>
    </row>
    <row r="19" spans="1:15" s="7" customFormat="1" ht="38.25">
      <c r="A19" s="25"/>
      <c r="B19" s="25"/>
      <c r="C19" s="22"/>
      <c r="D19" s="215"/>
      <c r="E19" s="34" t="s">
        <v>24</v>
      </c>
      <c r="F19" s="24"/>
      <c r="G19" s="24"/>
      <c r="H19" s="51">
        <f>'Tháng 2'!I10</f>
        <v>0</v>
      </c>
      <c r="I19" s="23"/>
      <c r="J19" s="23"/>
      <c r="K19" s="23"/>
      <c r="N19" s="19"/>
      <c r="O19" s="19"/>
    </row>
    <row r="20" spans="1:15" s="7" customFormat="1" ht="38.25">
      <c r="A20" s="25"/>
      <c r="B20" s="25"/>
      <c r="C20" s="22"/>
      <c r="D20" s="215"/>
      <c r="E20" s="34" t="s">
        <v>25</v>
      </c>
      <c r="F20" s="24"/>
      <c r="G20" s="24"/>
      <c r="H20" s="51">
        <f>'Tháng 2'!I11</f>
        <v>0</v>
      </c>
      <c r="I20" s="23"/>
      <c r="J20" s="23"/>
      <c r="K20" s="23"/>
      <c r="N20" s="19"/>
      <c r="O20" s="19"/>
    </row>
    <row r="21" spans="1:15" s="7" customFormat="1" ht="57">
      <c r="A21" s="25"/>
      <c r="B21" s="25"/>
      <c r="C21" s="22"/>
      <c r="D21" s="216"/>
      <c r="E21" s="57" t="s">
        <v>34</v>
      </c>
      <c r="F21" s="24"/>
      <c r="G21" s="24"/>
      <c r="H21" s="51">
        <f>'Tháng 2'!I12</f>
        <v>0</v>
      </c>
      <c r="I21" s="23"/>
      <c r="J21" s="23"/>
      <c r="K21" s="23"/>
      <c r="N21" s="19"/>
      <c r="O21" s="19"/>
    </row>
    <row r="22" spans="1:15" s="16" customFormat="1" ht="18.75">
      <c r="A22" s="26"/>
      <c r="B22" s="26"/>
      <c r="C22" s="14"/>
      <c r="D22" s="15" t="s">
        <v>7</v>
      </c>
      <c r="E22" s="15" t="s">
        <v>8</v>
      </c>
      <c r="F22" s="17">
        <v>70000</v>
      </c>
      <c r="G22" s="17">
        <v>9000</v>
      </c>
      <c r="H22" s="27"/>
      <c r="I22" s="58"/>
      <c r="J22" s="15"/>
      <c r="K22" s="23"/>
      <c r="N22" s="18"/>
      <c r="O22" s="20"/>
    </row>
    <row r="23" spans="1:15" s="16" customFormat="1" ht="18.75">
      <c r="A23" s="26"/>
      <c r="B23" s="26"/>
      <c r="C23" s="14"/>
      <c r="D23" s="15" t="s">
        <v>9</v>
      </c>
      <c r="E23" s="15" t="s">
        <v>8</v>
      </c>
      <c r="F23" s="17">
        <v>60000</v>
      </c>
      <c r="G23" s="17">
        <v>930000</v>
      </c>
      <c r="H23" s="27"/>
      <c r="I23" s="58"/>
      <c r="J23" s="15"/>
      <c r="K23" s="23"/>
      <c r="N23" s="18"/>
      <c r="O23" s="20"/>
    </row>
    <row r="24" spans="1:15" s="16" customFormat="1" ht="18.75">
      <c r="A24" s="26"/>
      <c r="B24" s="26"/>
      <c r="C24" s="14"/>
      <c r="D24" s="15" t="s">
        <v>10</v>
      </c>
      <c r="E24" s="15" t="s">
        <v>8</v>
      </c>
      <c r="F24" s="17">
        <v>20000</v>
      </c>
      <c r="G24" s="17">
        <v>30000</v>
      </c>
      <c r="H24" s="27"/>
      <c r="I24" s="58"/>
      <c r="J24" s="15"/>
      <c r="K24" s="23"/>
      <c r="N24" s="18"/>
      <c r="O24" s="20"/>
    </row>
    <row r="25" spans="1:15" s="16" customFormat="1" ht="18.75">
      <c r="A25" s="26"/>
      <c r="B25" s="26"/>
      <c r="C25" s="14"/>
      <c r="D25" s="15"/>
      <c r="E25" s="15"/>
      <c r="F25" s="17">
        <v>8458</v>
      </c>
      <c r="G25" s="17">
        <v>56457</v>
      </c>
      <c r="H25" s="27"/>
      <c r="I25" s="58"/>
      <c r="J25" s="15"/>
      <c r="K25" s="23"/>
      <c r="N25" s="18"/>
      <c r="O25" s="20"/>
    </row>
    <row r="26" spans="1:15" s="16" customFormat="1" ht="18.75">
      <c r="A26" s="26"/>
      <c r="B26" s="26"/>
      <c r="C26" s="14"/>
      <c r="D26" s="15"/>
      <c r="E26" s="15"/>
      <c r="F26" s="17">
        <v>4484</v>
      </c>
      <c r="G26" s="17">
        <v>7457</v>
      </c>
      <c r="H26" s="27"/>
      <c r="I26" s="58"/>
      <c r="J26" s="15"/>
      <c r="K26" s="23"/>
      <c r="N26" s="18"/>
      <c r="O26" s="20"/>
    </row>
    <row r="27" spans="1:11" s="16" customFormat="1" ht="18.75">
      <c r="A27" s="26"/>
      <c r="B27" s="26"/>
      <c r="C27" s="14"/>
      <c r="D27" s="15"/>
      <c r="E27" s="15"/>
      <c r="F27" s="17"/>
      <c r="G27" s="17"/>
      <c r="H27" s="27"/>
      <c r="I27" s="58"/>
      <c r="J27" s="15"/>
      <c r="K27" s="23"/>
    </row>
    <row r="28" spans="1:11" s="16" customFormat="1" ht="18.75">
      <c r="A28" s="26"/>
      <c r="B28" s="26"/>
      <c r="C28" s="14"/>
      <c r="D28" s="15"/>
      <c r="E28" s="15"/>
      <c r="F28" s="17"/>
      <c r="G28" s="17"/>
      <c r="H28" s="27"/>
      <c r="I28" s="58"/>
      <c r="J28" s="15"/>
      <c r="K28" s="23"/>
    </row>
    <row r="29" spans="1:11" s="16" customFormat="1" ht="18.75">
      <c r="A29" s="26"/>
      <c r="B29" s="26"/>
      <c r="C29" s="14"/>
      <c r="D29" s="15"/>
      <c r="E29" s="15"/>
      <c r="F29" s="17"/>
      <c r="G29" s="17"/>
      <c r="H29" s="27"/>
      <c r="I29" s="58"/>
      <c r="J29" s="15"/>
      <c r="K29" s="23"/>
    </row>
    <row r="30" spans="1:11" s="16" customFormat="1" ht="18.75">
      <c r="A30" s="26"/>
      <c r="B30" s="26"/>
      <c r="C30" s="14"/>
      <c r="D30" s="15"/>
      <c r="E30" s="15"/>
      <c r="F30" s="17"/>
      <c r="G30" s="17"/>
      <c r="H30" s="27"/>
      <c r="I30" s="58"/>
      <c r="J30" s="15"/>
      <c r="K30" s="23"/>
    </row>
    <row r="31" spans="1:11" s="16" customFormat="1" ht="18.75">
      <c r="A31" s="26"/>
      <c r="B31" s="26"/>
      <c r="C31" s="14"/>
      <c r="D31" s="15"/>
      <c r="E31" s="15"/>
      <c r="F31" s="17"/>
      <c r="G31" s="17"/>
      <c r="H31" s="27"/>
      <c r="I31" s="58"/>
      <c r="J31" s="15"/>
      <c r="K31" s="23"/>
    </row>
    <row r="32" spans="1:11" s="16" customFormat="1" ht="18.75">
      <c r="A32" s="26"/>
      <c r="B32" s="26"/>
      <c r="C32" s="14"/>
      <c r="D32" s="15"/>
      <c r="E32" s="15"/>
      <c r="F32" s="17"/>
      <c r="G32" s="17"/>
      <c r="H32" s="27"/>
      <c r="I32" s="58"/>
      <c r="J32" s="15"/>
      <c r="K32" s="23"/>
    </row>
    <row r="33" spans="1:11" s="16" customFormat="1" ht="18.75">
      <c r="A33" s="26"/>
      <c r="B33" s="26"/>
      <c r="C33" s="14"/>
      <c r="D33" s="15"/>
      <c r="E33" s="15"/>
      <c r="F33" s="17"/>
      <c r="G33" s="17"/>
      <c r="H33" s="27"/>
      <c r="I33" s="58"/>
      <c r="J33" s="15"/>
      <c r="K33" s="23"/>
    </row>
    <row r="34" spans="1:11" s="16" customFormat="1" ht="18.75">
      <c r="A34" s="26"/>
      <c r="B34" s="26"/>
      <c r="C34" s="14"/>
      <c r="D34" s="15"/>
      <c r="E34" s="15"/>
      <c r="F34" s="17"/>
      <c r="G34" s="17"/>
      <c r="H34" s="27"/>
      <c r="I34" s="58"/>
      <c r="J34" s="15"/>
      <c r="K34" s="23"/>
    </row>
    <row r="35" spans="1:11" s="16" customFormat="1" ht="18.75">
      <c r="A35" s="26"/>
      <c r="B35" s="26"/>
      <c r="C35" s="14"/>
      <c r="D35" s="15"/>
      <c r="E35" s="15"/>
      <c r="F35" s="17"/>
      <c r="G35" s="17"/>
      <c r="H35" s="27"/>
      <c r="I35" s="58"/>
      <c r="J35" s="15"/>
      <c r="K35" s="23"/>
    </row>
    <row r="36" spans="1:11" s="16" customFormat="1" ht="18.75">
      <c r="A36" s="26"/>
      <c r="B36" s="26"/>
      <c r="C36" s="14"/>
      <c r="D36" s="15"/>
      <c r="E36" s="15"/>
      <c r="F36" s="17"/>
      <c r="G36" s="17"/>
      <c r="H36" s="27"/>
      <c r="I36" s="58"/>
      <c r="J36" s="15"/>
      <c r="K36" s="23"/>
    </row>
    <row r="37" spans="1:11" s="16" customFormat="1" ht="18.75">
      <c r="A37" s="26"/>
      <c r="B37" s="26"/>
      <c r="C37" s="14"/>
      <c r="D37" s="15"/>
      <c r="E37" s="15"/>
      <c r="F37" s="17"/>
      <c r="G37" s="17"/>
      <c r="H37" s="27"/>
      <c r="I37" s="58"/>
      <c r="J37" s="15"/>
      <c r="K37" s="23"/>
    </row>
    <row r="38" spans="1:11" s="16" customFormat="1" ht="18.75">
      <c r="A38" s="26"/>
      <c r="B38" s="26"/>
      <c r="C38" s="14"/>
      <c r="D38" s="15"/>
      <c r="E38" s="15"/>
      <c r="F38" s="17"/>
      <c r="G38" s="17"/>
      <c r="H38" s="27"/>
      <c r="I38" s="58"/>
      <c r="J38" s="15"/>
      <c r="K38" s="23"/>
    </row>
    <row r="39" spans="1:11" s="16" customFormat="1" ht="18.75">
      <c r="A39" s="26"/>
      <c r="B39" s="26"/>
      <c r="C39" s="14"/>
      <c r="D39" s="15"/>
      <c r="E39" s="15"/>
      <c r="F39" s="17"/>
      <c r="G39" s="17"/>
      <c r="H39" s="27"/>
      <c r="I39" s="58"/>
      <c r="J39" s="15"/>
      <c r="K39" s="23"/>
    </row>
    <row r="40" spans="1:11" s="16" customFormat="1" ht="18.75">
      <c r="A40" s="26"/>
      <c r="B40" s="26"/>
      <c r="C40" s="14"/>
      <c r="D40" s="15"/>
      <c r="E40" s="15"/>
      <c r="F40" s="17"/>
      <c r="G40" s="17"/>
      <c r="H40" s="27"/>
      <c r="I40" s="58"/>
      <c r="J40" s="15"/>
      <c r="K40" s="23"/>
    </row>
    <row r="41" spans="1:11" s="16" customFormat="1" ht="18.75">
      <c r="A41" s="26"/>
      <c r="B41" s="26"/>
      <c r="C41" s="14"/>
      <c r="D41" s="15"/>
      <c r="E41" s="15"/>
      <c r="F41" s="17"/>
      <c r="G41" s="17"/>
      <c r="H41" s="27"/>
      <c r="I41" s="58"/>
      <c r="J41" s="15"/>
      <c r="K41" s="23"/>
    </row>
    <row r="42" spans="1:11" s="16" customFormat="1" ht="18.75">
      <c r="A42" s="26"/>
      <c r="B42" s="26"/>
      <c r="C42" s="14"/>
      <c r="D42" s="15"/>
      <c r="E42" s="15"/>
      <c r="F42" s="17"/>
      <c r="G42" s="17"/>
      <c r="H42" s="27"/>
      <c r="I42" s="58"/>
      <c r="J42" s="15"/>
      <c r="K42" s="23"/>
    </row>
    <row r="43" spans="1:11" s="16" customFormat="1" ht="18.75">
      <c r="A43" s="26"/>
      <c r="B43" s="26"/>
      <c r="C43" s="14"/>
      <c r="D43" s="15"/>
      <c r="E43" s="15"/>
      <c r="F43" s="17"/>
      <c r="G43" s="17"/>
      <c r="H43" s="27"/>
      <c r="I43" s="58"/>
      <c r="J43" s="15"/>
      <c r="K43" s="23"/>
    </row>
    <row r="44" spans="1:11" s="16" customFormat="1" ht="18.75">
      <c r="A44" s="26"/>
      <c r="B44" s="26"/>
      <c r="C44" s="14"/>
      <c r="D44" s="15"/>
      <c r="E44" s="15"/>
      <c r="F44" s="17"/>
      <c r="G44" s="17"/>
      <c r="H44" s="27"/>
      <c r="I44" s="58"/>
      <c r="J44" s="15"/>
      <c r="K44" s="23"/>
    </row>
    <row r="45" spans="1:11" s="16" customFormat="1" ht="18.75">
      <c r="A45" s="26"/>
      <c r="B45" s="26"/>
      <c r="C45" s="14"/>
      <c r="D45" s="15"/>
      <c r="E45" s="15"/>
      <c r="F45" s="17"/>
      <c r="G45" s="17"/>
      <c r="H45" s="27"/>
      <c r="I45" s="58"/>
      <c r="J45" s="15"/>
      <c r="K45" s="23"/>
    </row>
    <row r="46" spans="1:11" s="16" customFormat="1" ht="18.75">
      <c r="A46" s="26"/>
      <c r="B46" s="26"/>
      <c r="C46" s="14"/>
      <c r="D46" s="15"/>
      <c r="E46" s="15"/>
      <c r="F46" s="17"/>
      <c r="G46" s="17"/>
      <c r="H46" s="27"/>
      <c r="I46" s="58"/>
      <c r="J46" s="15"/>
      <c r="K46" s="23"/>
    </row>
    <row r="47" spans="1:11" s="16" customFormat="1" ht="18.75">
      <c r="A47" s="26"/>
      <c r="B47" s="26"/>
      <c r="C47" s="14"/>
      <c r="D47" s="15"/>
      <c r="E47" s="15"/>
      <c r="F47" s="17"/>
      <c r="G47" s="17"/>
      <c r="H47" s="27"/>
      <c r="I47" s="58"/>
      <c r="J47" s="15"/>
      <c r="K47" s="23"/>
    </row>
    <row r="48" spans="1:11" s="16" customFormat="1" ht="18.75">
      <c r="A48" s="26"/>
      <c r="B48" s="26"/>
      <c r="C48" s="14"/>
      <c r="D48" s="15"/>
      <c r="E48" s="15"/>
      <c r="F48" s="17"/>
      <c r="G48" s="17"/>
      <c r="H48" s="27"/>
      <c r="I48" s="58"/>
      <c r="J48" s="15"/>
      <c r="K48" s="23"/>
    </row>
    <row r="49" spans="1:11" s="16" customFormat="1" ht="18.75">
      <c r="A49" s="26"/>
      <c r="B49" s="26"/>
      <c r="C49" s="14"/>
      <c r="D49" s="15"/>
      <c r="E49" s="15"/>
      <c r="F49" s="17"/>
      <c r="G49" s="17"/>
      <c r="H49" s="27"/>
      <c r="I49" s="58"/>
      <c r="J49" s="15"/>
      <c r="K49" s="23"/>
    </row>
    <row r="50" spans="1:11" s="16" customFormat="1" ht="18.75">
      <c r="A50" s="26"/>
      <c r="B50" s="26"/>
      <c r="C50" s="14"/>
      <c r="D50" s="15"/>
      <c r="E50" s="15"/>
      <c r="F50" s="17"/>
      <c r="G50" s="17"/>
      <c r="H50" s="27"/>
      <c r="I50" s="58"/>
      <c r="J50" s="15"/>
      <c r="K50" s="23"/>
    </row>
    <row r="51" spans="1:11" s="16" customFormat="1" ht="18.75">
      <c r="A51" s="26"/>
      <c r="B51" s="26"/>
      <c r="C51" s="14"/>
      <c r="D51" s="15"/>
      <c r="E51" s="15"/>
      <c r="F51" s="17"/>
      <c r="G51" s="17"/>
      <c r="H51" s="27"/>
      <c r="I51" s="58"/>
      <c r="J51" s="15"/>
      <c r="K51" s="23"/>
    </row>
    <row r="52" spans="1:11" s="16" customFormat="1" ht="18.75">
      <c r="A52" s="26"/>
      <c r="B52" s="26"/>
      <c r="C52" s="14"/>
      <c r="D52" s="15"/>
      <c r="E52" s="15"/>
      <c r="F52" s="17"/>
      <c r="G52" s="17"/>
      <c r="H52" s="27"/>
      <c r="I52" s="58"/>
      <c r="J52" s="15"/>
      <c r="K52" s="23"/>
    </row>
    <row r="53" spans="1:11" s="16" customFormat="1" ht="18.75">
      <c r="A53" s="26"/>
      <c r="B53" s="26"/>
      <c r="C53" s="14"/>
      <c r="D53" s="15"/>
      <c r="E53" s="15"/>
      <c r="F53" s="17"/>
      <c r="G53" s="17"/>
      <c r="H53" s="27"/>
      <c r="I53" s="58"/>
      <c r="J53" s="15"/>
      <c r="K53" s="23"/>
    </row>
    <row r="54" spans="1:11" s="16" customFormat="1" ht="18.75">
      <c r="A54" s="26"/>
      <c r="B54" s="26"/>
      <c r="C54" s="14"/>
      <c r="D54" s="15"/>
      <c r="E54" s="15"/>
      <c r="F54" s="17"/>
      <c r="G54" s="17"/>
      <c r="H54" s="27"/>
      <c r="I54" s="58"/>
      <c r="J54" s="15"/>
      <c r="K54" s="23"/>
    </row>
    <row r="55" spans="1:11" s="16" customFormat="1" ht="18.75">
      <c r="A55" s="26"/>
      <c r="B55" s="26"/>
      <c r="C55" s="14"/>
      <c r="D55" s="15"/>
      <c r="E55" s="15"/>
      <c r="F55" s="17"/>
      <c r="G55" s="17"/>
      <c r="H55" s="27"/>
      <c r="I55" s="58"/>
      <c r="J55" s="15"/>
      <c r="K55" s="23"/>
    </row>
    <row r="56" spans="1:11" s="16" customFormat="1" ht="18.75">
      <c r="A56" s="26"/>
      <c r="B56" s="26"/>
      <c r="C56" s="14"/>
      <c r="D56" s="15"/>
      <c r="E56" s="15"/>
      <c r="F56" s="17"/>
      <c r="G56" s="17"/>
      <c r="H56" s="27"/>
      <c r="I56" s="58"/>
      <c r="J56" s="15"/>
      <c r="K56" s="23"/>
    </row>
    <row r="57" spans="1:11" s="16" customFormat="1" ht="18.75">
      <c r="A57" s="26"/>
      <c r="B57" s="26"/>
      <c r="C57" s="14"/>
      <c r="D57" s="15"/>
      <c r="E57" s="15"/>
      <c r="F57" s="17"/>
      <c r="G57" s="17"/>
      <c r="H57" s="27"/>
      <c r="I57" s="58"/>
      <c r="J57" s="15"/>
      <c r="K57" s="23"/>
    </row>
    <row r="58" spans="1:11" s="16" customFormat="1" ht="18.75">
      <c r="A58" s="26"/>
      <c r="B58" s="26"/>
      <c r="C58" s="14"/>
      <c r="D58" s="15"/>
      <c r="E58" s="15"/>
      <c r="F58" s="17"/>
      <c r="G58" s="17"/>
      <c r="H58" s="27"/>
      <c r="I58" s="58"/>
      <c r="J58" s="15"/>
      <c r="K58" s="23"/>
    </row>
    <row r="59" spans="1:11" s="16" customFormat="1" ht="18.75">
      <c r="A59" s="26"/>
      <c r="B59" s="26"/>
      <c r="C59" s="14"/>
      <c r="D59" s="15"/>
      <c r="E59" s="15"/>
      <c r="F59" s="17"/>
      <c r="G59" s="17"/>
      <c r="H59" s="27"/>
      <c r="I59" s="58"/>
      <c r="J59" s="15"/>
      <c r="K59" s="23"/>
    </row>
    <row r="60" spans="1:11" s="16" customFormat="1" ht="18.75">
      <c r="A60" s="26"/>
      <c r="B60" s="26"/>
      <c r="C60" s="14"/>
      <c r="D60" s="15"/>
      <c r="E60" s="15"/>
      <c r="F60" s="17"/>
      <c r="G60" s="17"/>
      <c r="H60" s="27"/>
      <c r="I60" s="58"/>
      <c r="J60" s="15"/>
      <c r="K60" s="23"/>
    </row>
    <row r="61" spans="1:11" s="16" customFormat="1" ht="18.75">
      <c r="A61" s="26"/>
      <c r="B61" s="26"/>
      <c r="C61" s="14"/>
      <c r="D61" s="15"/>
      <c r="E61" s="15"/>
      <c r="F61" s="17"/>
      <c r="G61" s="17"/>
      <c r="H61" s="27"/>
      <c r="I61" s="58"/>
      <c r="J61" s="15"/>
      <c r="K61" s="23"/>
    </row>
    <row r="62" spans="1:11" s="16" customFormat="1" ht="18.75">
      <c r="A62" s="26"/>
      <c r="B62" s="26"/>
      <c r="C62" s="14"/>
      <c r="D62" s="15"/>
      <c r="E62" s="15"/>
      <c r="F62" s="17"/>
      <c r="G62" s="17"/>
      <c r="H62" s="27"/>
      <c r="I62" s="58"/>
      <c r="J62" s="15"/>
      <c r="K62" s="23"/>
    </row>
    <row r="63" spans="1:11" s="16" customFormat="1" ht="18.75">
      <c r="A63" s="26"/>
      <c r="B63" s="26"/>
      <c r="C63" s="14"/>
      <c r="D63" s="15"/>
      <c r="E63" s="15"/>
      <c r="F63" s="17"/>
      <c r="G63" s="17"/>
      <c r="H63" s="27"/>
      <c r="I63" s="58"/>
      <c r="J63" s="15"/>
      <c r="K63" s="23"/>
    </row>
    <row r="64" spans="1:11" s="16" customFormat="1" ht="18.75">
      <c r="A64" s="26"/>
      <c r="B64" s="26"/>
      <c r="C64" s="14"/>
      <c r="D64" s="15"/>
      <c r="E64" s="15"/>
      <c r="F64" s="17"/>
      <c r="G64" s="17"/>
      <c r="H64" s="27"/>
      <c r="I64" s="58"/>
      <c r="J64" s="15"/>
      <c r="K64" s="23"/>
    </row>
    <row r="65" spans="1:11" s="16" customFormat="1" ht="18.75">
      <c r="A65" s="26"/>
      <c r="B65" s="26"/>
      <c r="C65" s="14"/>
      <c r="D65" s="15"/>
      <c r="E65" s="15"/>
      <c r="F65" s="17"/>
      <c r="G65" s="17"/>
      <c r="H65" s="27"/>
      <c r="I65" s="58"/>
      <c r="J65" s="15"/>
      <c r="K65" s="23"/>
    </row>
    <row r="66" spans="1:11" s="16" customFormat="1" ht="18.75">
      <c r="A66" s="26"/>
      <c r="B66" s="26"/>
      <c r="C66" s="14"/>
      <c r="D66" s="15"/>
      <c r="E66" s="15"/>
      <c r="F66" s="17"/>
      <c r="G66" s="17"/>
      <c r="H66" s="27"/>
      <c r="I66" s="58"/>
      <c r="J66" s="15"/>
      <c r="K66" s="23"/>
    </row>
    <row r="67" spans="1:11" s="16" customFormat="1" ht="18.75">
      <c r="A67" s="26"/>
      <c r="B67" s="26"/>
      <c r="C67" s="14"/>
      <c r="D67" s="15"/>
      <c r="E67" s="15"/>
      <c r="F67" s="17"/>
      <c r="G67" s="17"/>
      <c r="H67" s="27"/>
      <c r="I67" s="58"/>
      <c r="J67" s="15"/>
      <c r="K67" s="23"/>
    </row>
    <row r="68" spans="1:11" s="16" customFormat="1" ht="18.75">
      <c r="A68" s="26"/>
      <c r="B68" s="26"/>
      <c r="C68" s="14"/>
      <c r="D68" s="15"/>
      <c r="E68" s="15"/>
      <c r="F68" s="17"/>
      <c r="G68" s="17"/>
      <c r="H68" s="27"/>
      <c r="I68" s="58"/>
      <c r="J68" s="15"/>
      <c r="K68" s="23"/>
    </row>
    <row r="69" spans="1:11" s="16" customFormat="1" ht="18.75">
      <c r="A69" s="26"/>
      <c r="B69" s="26"/>
      <c r="C69" s="14"/>
      <c r="D69" s="15"/>
      <c r="E69" s="15"/>
      <c r="F69" s="17"/>
      <c r="G69" s="17"/>
      <c r="H69" s="27"/>
      <c r="I69" s="58"/>
      <c r="J69" s="15"/>
      <c r="K69" s="23"/>
    </row>
    <row r="70" spans="1:11" s="16" customFormat="1" ht="18.75">
      <c r="A70" s="26"/>
      <c r="B70" s="26"/>
      <c r="C70" s="14"/>
      <c r="D70" s="15"/>
      <c r="E70" s="15"/>
      <c r="F70" s="17"/>
      <c r="G70" s="17"/>
      <c r="H70" s="27"/>
      <c r="I70" s="58"/>
      <c r="J70" s="15"/>
      <c r="K70" s="23"/>
    </row>
    <row r="71" spans="1:11" s="16" customFormat="1" ht="18.75">
      <c r="A71" s="26"/>
      <c r="B71" s="26"/>
      <c r="C71" s="14"/>
      <c r="D71" s="15"/>
      <c r="E71" s="15"/>
      <c r="F71" s="17"/>
      <c r="G71" s="17"/>
      <c r="H71" s="27"/>
      <c r="I71" s="58"/>
      <c r="J71" s="15"/>
      <c r="K71" s="23"/>
    </row>
    <row r="72" spans="1:11" s="16" customFormat="1" ht="18.75">
      <c r="A72" s="26"/>
      <c r="B72" s="26"/>
      <c r="C72" s="14"/>
      <c r="D72" s="15"/>
      <c r="E72" s="15"/>
      <c r="F72" s="17"/>
      <c r="G72" s="17"/>
      <c r="H72" s="27"/>
      <c r="I72" s="58"/>
      <c r="J72" s="15"/>
      <c r="K72" s="23"/>
    </row>
    <row r="73" spans="1:11" s="16" customFormat="1" ht="18.75">
      <c r="A73" s="26"/>
      <c r="B73" s="26"/>
      <c r="C73" s="14"/>
      <c r="D73" s="15"/>
      <c r="E73" s="15"/>
      <c r="F73" s="17"/>
      <c r="G73" s="17"/>
      <c r="H73" s="27"/>
      <c r="I73" s="58"/>
      <c r="J73" s="15"/>
      <c r="K73" s="23"/>
    </row>
    <row r="74" spans="1:11" s="16" customFormat="1" ht="18.75">
      <c r="A74" s="26"/>
      <c r="B74" s="26"/>
      <c r="C74" s="14"/>
      <c r="D74" s="15"/>
      <c r="E74" s="15"/>
      <c r="F74" s="17"/>
      <c r="G74" s="17"/>
      <c r="H74" s="27"/>
      <c r="I74" s="58"/>
      <c r="J74" s="15"/>
      <c r="K74" s="23"/>
    </row>
    <row r="75" spans="1:11" s="16" customFormat="1" ht="18.75">
      <c r="A75" s="26"/>
      <c r="B75" s="26"/>
      <c r="C75" s="14"/>
      <c r="D75" s="15"/>
      <c r="E75" s="15"/>
      <c r="F75" s="17"/>
      <c r="G75" s="17"/>
      <c r="H75" s="27"/>
      <c r="I75" s="58"/>
      <c r="J75" s="15"/>
      <c r="K75" s="23"/>
    </row>
    <row r="76" spans="1:11" s="16" customFormat="1" ht="18.75">
      <c r="A76" s="26"/>
      <c r="B76" s="26"/>
      <c r="C76" s="14"/>
      <c r="D76" s="15"/>
      <c r="E76" s="15"/>
      <c r="F76" s="17"/>
      <c r="G76" s="17"/>
      <c r="H76" s="27"/>
      <c r="I76" s="58"/>
      <c r="J76" s="15"/>
      <c r="K76" s="23"/>
    </row>
    <row r="77" spans="1:11" s="16" customFormat="1" ht="18.75">
      <c r="A77" s="26"/>
      <c r="B77" s="26"/>
      <c r="C77" s="14"/>
      <c r="D77" s="15"/>
      <c r="E77" s="15"/>
      <c r="F77" s="17"/>
      <c r="G77" s="17"/>
      <c r="H77" s="27"/>
      <c r="I77" s="58"/>
      <c r="J77" s="15"/>
      <c r="K77" s="23"/>
    </row>
    <row r="78" spans="1:11" s="16" customFormat="1" ht="18.75">
      <c r="A78" s="26"/>
      <c r="B78" s="26"/>
      <c r="C78" s="14"/>
      <c r="D78" s="15"/>
      <c r="E78" s="15"/>
      <c r="F78" s="17"/>
      <c r="G78" s="17"/>
      <c r="H78" s="27"/>
      <c r="I78" s="58"/>
      <c r="J78" s="15"/>
      <c r="K78" s="23"/>
    </row>
    <row r="79" spans="1:11" s="16" customFormat="1" ht="18.75">
      <c r="A79" s="26"/>
      <c r="B79" s="26"/>
      <c r="C79" s="14"/>
      <c r="D79" s="15"/>
      <c r="E79" s="15"/>
      <c r="F79" s="17"/>
      <c r="G79" s="17"/>
      <c r="H79" s="27"/>
      <c r="I79" s="58"/>
      <c r="J79" s="15"/>
      <c r="K79" s="23"/>
    </row>
    <row r="80" spans="1:11" s="16" customFormat="1" ht="18.75">
      <c r="A80" s="26"/>
      <c r="B80" s="26"/>
      <c r="C80" s="14"/>
      <c r="D80" s="15"/>
      <c r="E80" s="15"/>
      <c r="F80" s="17"/>
      <c r="G80" s="17"/>
      <c r="H80" s="27"/>
      <c r="I80" s="58"/>
      <c r="J80" s="15"/>
      <c r="K80" s="23"/>
    </row>
    <row r="81" spans="1:11" s="16" customFormat="1" ht="18.75">
      <c r="A81" s="26"/>
      <c r="B81" s="26"/>
      <c r="C81" s="14"/>
      <c r="D81" s="15"/>
      <c r="E81" s="15"/>
      <c r="F81" s="17"/>
      <c r="G81" s="17"/>
      <c r="H81" s="27"/>
      <c r="I81" s="58"/>
      <c r="J81" s="15"/>
      <c r="K81" s="23"/>
    </row>
    <row r="82" spans="1:11" s="16" customFormat="1" ht="18.75">
      <c r="A82" s="26"/>
      <c r="B82" s="26"/>
      <c r="C82" s="14"/>
      <c r="D82" s="15"/>
      <c r="E82" s="15"/>
      <c r="F82" s="17"/>
      <c r="G82" s="17"/>
      <c r="H82" s="27"/>
      <c r="I82" s="58"/>
      <c r="J82" s="15"/>
      <c r="K82" s="23"/>
    </row>
    <row r="83" spans="1:11" s="16" customFormat="1" ht="18.75">
      <c r="A83" s="26"/>
      <c r="B83" s="26"/>
      <c r="C83" s="14"/>
      <c r="D83" s="15"/>
      <c r="E83" s="15"/>
      <c r="F83" s="17"/>
      <c r="G83" s="17"/>
      <c r="H83" s="27"/>
      <c r="I83" s="58"/>
      <c r="J83" s="15"/>
      <c r="K83" s="23"/>
    </row>
    <row r="84" spans="1:11" s="16" customFormat="1" ht="18.75">
      <c r="A84" s="26"/>
      <c r="B84" s="26"/>
      <c r="C84" s="14"/>
      <c r="D84" s="15"/>
      <c r="E84" s="15"/>
      <c r="F84" s="17"/>
      <c r="G84" s="17"/>
      <c r="H84" s="27"/>
      <c r="I84" s="58"/>
      <c r="J84" s="15"/>
      <c r="K84" s="23"/>
    </row>
    <row r="85" spans="1:11" s="16" customFormat="1" ht="18.75">
      <c r="A85" s="26"/>
      <c r="B85" s="26"/>
      <c r="C85" s="14"/>
      <c r="D85" s="15"/>
      <c r="E85" s="15"/>
      <c r="F85" s="17"/>
      <c r="G85" s="17"/>
      <c r="H85" s="27"/>
      <c r="I85" s="58"/>
      <c r="J85" s="15"/>
      <c r="K85" s="23"/>
    </row>
    <row r="86" spans="1:11" s="16" customFormat="1" ht="18.75">
      <c r="A86" s="26"/>
      <c r="B86" s="26"/>
      <c r="C86" s="14"/>
      <c r="D86" s="15"/>
      <c r="E86" s="15"/>
      <c r="F86" s="17"/>
      <c r="G86" s="17"/>
      <c r="H86" s="27"/>
      <c r="I86" s="58"/>
      <c r="J86" s="15"/>
      <c r="K86" s="23"/>
    </row>
    <row r="87" spans="1:11" s="16" customFormat="1" ht="18.75">
      <c r="A87" s="26"/>
      <c r="B87" s="26"/>
      <c r="C87" s="14"/>
      <c r="D87" s="15"/>
      <c r="E87" s="15"/>
      <c r="F87" s="17"/>
      <c r="G87" s="17"/>
      <c r="H87" s="27"/>
      <c r="I87" s="58"/>
      <c r="J87" s="15"/>
      <c r="K87" s="23"/>
    </row>
    <row r="88" spans="1:11" s="16" customFormat="1" ht="18.75">
      <c r="A88" s="26"/>
      <c r="B88" s="26"/>
      <c r="C88" s="14"/>
      <c r="D88" s="15"/>
      <c r="E88" s="15"/>
      <c r="F88" s="17"/>
      <c r="G88" s="17"/>
      <c r="H88" s="27"/>
      <c r="I88" s="58"/>
      <c r="J88" s="15"/>
      <c r="K88" s="23"/>
    </row>
    <row r="89" spans="1:11" s="16" customFormat="1" ht="18.75">
      <c r="A89" s="26"/>
      <c r="B89" s="26"/>
      <c r="C89" s="14"/>
      <c r="D89" s="15"/>
      <c r="E89" s="15"/>
      <c r="F89" s="17"/>
      <c r="G89" s="17"/>
      <c r="H89" s="27"/>
      <c r="I89" s="58"/>
      <c r="J89" s="15"/>
      <c r="K89" s="23"/>
    </row>
    <row r="90" spans="1:11" s="16" customFormat="1" ht="18.75">
      <c r="A90" s="26"/>
      <c r="B90" s="26"/>
      <c r="C90" s="14"/>
      <c r="D90" s="15"/>
      <c r="E90" s="15"/>
      <c r="F90" s="17"/>
      <c r="G90" s="17"/>
      <c r="H90" s="27"/>
      <c r="I90" s="58"/>
      <c r="J90" s="15"/>
      <c r="K90" s="23"/>
    </row>
    <row r="91" spans="1:11" s="16" customFormat="1" ht="18.75">
      <c r="A91" s="26"/>
      <c r="B91" s="26"/>
      <c r="C91" s="14"/>
      <c r="D91" s="15"/>
      <c r="E91" s="15"/>
      <c r="F91" s="17"/>
      <c r="G91" s="17"/>
      <c r="H91" s="27"/>
      <c r="I91" s="58"/>
      <c r="J91" s="15"/>
      <c r="K91" s="23"/>
    </row>
    <row r="92" spans="1:11" s="16" customFormat="1" ht="18.75">
      <c r="A92" s="26"/>
      <c r="B92" s="26"/>
      <c r="C92" s="14"/>
      <c r="D92" s="15"/>
      <c r="E92" s="15"/>
      <c r="F92" s="17"/>
      <c r="G92" s="17"/>
      <c r="H92" s="27"/>
      <c r="I92" s="58"/>
      <c r="J92" s="15"/>
      <c r="K92" s="23"/>
    </row>
    <row r="93" spans="1:11" s="16" customFormat="1" ht="18.75">
      <c r="A93" s="26"/>
      <c r="B93" s="26"/>
      <c r="C93" s="14"/>
      <c r="D93" s="15"/>
      <c r="E93" s="15"/>
      <c r="F93" s="17"/>
      <c r="G93" s="17"/>
      <c r="H93" s="27"/>
      <c r="I93" s="58"/>
      <c r="J93" s="15"/>
      <c r="K93" s="23"/>
    </row>
    <row r="94" spans="1:11" s="16" customFormat="1" ht="18.75">
      <c r="A94" s="26"/>
      <c r="B94" s="26"/>
      <c r="C94" s="14"/>
      <c r="D94" s="15"/>
      <c r="E94" s="15"/>
      <c r="F94" s="17"/>
      <c r="G94" s="17"/>
      <c r="H94" s="27"/>
      <c r="I94" s="58"/>
      <c r="J94" s="15"/>
      <c r="K94" s="23"/>
    </row>
    <row r="95" spans="1:11" s="16" customFormat="1" ht="18.75">
      <c r="A95" s="26"/>
      <c r="B95" s="26"/>
      <c r="C95" s="14"/>
      <c r="D95" s="15"/>
      <c r="E95" s="15"/>
      <c r="F95" s="17"/>
      <c r="G95" s="17"/>
      <c r="H95" s="27"/>
      <c r="I95" s="58"/>
      <c r="J95" s="15"/>
      <c r="K95" s="23"/>
    </row>
    <row r="96" spans="1:11" s="16" customFormat="1" ht="18.75">
      <c r="A96" s="26"/>
      <c r="B96" s="26"/>
      <c r="C96" s="14"/>
      <c r="D96" s="15"/>
      <c r="E96" s="15"/>
      <c r="F96" s="17"/>
      <c r="G96" s="17"/>
      <c r="H96" s="27"/>
      <c r="I96" s="58"/>
      <c r="J96" s="15"/>
      <c r="K96" s="23"/>
    </row>
    <row r="97" spans="1:11" s="16" customFormat="1" ht="18.75">
      <c r="A97" s="26"/>
      <c r="B97" s="26"/>
      <c r="C97" s="14"/>
      <c r="D97" s="15"/>
      <c r="E97" s="15"/>
      <c r="F97" s="17"/>
      <c r="G97" s="17"/>
      <c r="H97" s="27"/>
      <c r="I97" s="58"/>
      <c r="J97" s="15"/>
      <c r="K97" s="23"/>
    </row>
    <row r="98" spans="1:11" s="16" customFormat="1" ht="18.75">
      <c r="A98" s="26"/>
      <c r="B98" s="26"/>
      <c r="C98" s="14"/>
      <c r="D98" s="15"/>
      <c r="E98" s="15"/>
      <c r="F98" s="17"/>
      <c r="G98" s="17"/>
      <c r="H98" s="27"/>
      <c r="I98" s="58"/>
      <c r="J98" s="15"/>
      <c r="K98" s="23"/>
    </row>
    <row r="99" spans="1:11" s="16" customFormat="1" ht="18.75">
      <c r="A99" s="26"/>
      <c r="B99" s="26"/>
      <c r="C99" s="14"/>
      <c r="D99" s="15"/>
      <c r="E99" s="15"/>
      <c r="F99" s="17"/>
      <c r="G99" s="17"/>
      <c r="H99" s="27"/>
      <c r="I99" s="58"/>
      <c r="J99" s="15"/>
      <c r="K99" s="23"/>
    </row>
    <row r="100" spans="1:11" s="16" customFormat="1" ht="18.75">
      <c r="A100" s="26"/>
      <c r="B100" s="26"/>
      <c r="C100" s="14"/>
      <c r="D100" s="15"/>
      <c r="E100" s="15"/>
      <c r="F100" s="17"/>
      <c r="G100" s="17"/>
      <c r="H100" s="27"/>
      <c r="I100" s="58"/>
      <c r="J100" s="15"/>
      <c r="K100" s="23"/>
    </row>
    <row r="101" spans="1:11" s="16" customFormat="1" ht="18.75">
      <c r="A101" s="26"/>
      <c r="B101" s="26"/>
      <c r="C101" s="14"/>
      <c r="D101" s="15"/>
      <c r="E101" s="15"/>
      <c r="F101" s="17"/>
      <c r="G101" s="17"/>
      <c r="H101" s="27"/>
      <c r="I101" s="58"/>
      <c r="J101" s="15"/>
      <c r="K101" s="23"/>
    </row>
    <row r="102" spans="1:11" s="16" customFormat="1" ht="18.75">
      <c r="A102" s="26"/>
      <c r="B102" s="26"/>
      <c r="C102" s="14"/>
      <c r="D102" s="15"/>
      <c r="E102" s="15"/>
      <c r="F102" s="17"/>
      <c r="G102" s="17"/>
      <c r="H102" s="27"/>
      <c r="I102" s="58"/>
      <c r="J102" s="15"/>
      <c r="K102" s="23"/>
    </row>
    <row r="103" spans="1:11" s="16" customFormat="1" ht="18.75">
      <c r="A103" s="26"/>
      <c r="B103" s="26"/>
      <c r="C103" s="14"/>
      <c r="D103" s="15"/>
      <c r="E103" s="15"/>
      <c r="F103" s="17"/>
      <c r="G103" s="17"/>
      <c r="H103" s="27"/>
      <c r="I103" s="58"/>
      <c r="J103" s="15"/>
      <c r="K103" s="23"/>
    </row>
    <row r="104" spans="1:11" s="16" customFormat="1" ht="18.75">
      <c r="A104" s="26"/>
      <c r="B104" s="26"/>
      <c r="C104" s="14"/>
      <c r="D104" s="15"/>
      <c r="E104" s="15"/>
      <c r="F104" s="17"/>
      <c r="G104" s="17"/>
      <c r="H104" s="27"/>
      <c r="I104" s="58"/>
      <c r="J104" s="15"/>
      <c r="K104" s="23"/>
    </row>
    <row r="105" spans="1:11" s="16" customFormat="1" ht="18.75">
      <c r="A105" s="26"/>
      <c r="B105" s="26"/>
      <c r="C105" s="14"/>
      <c r="D105" s="15"/>
      <c r="E105" s="15"/>
      <c r="F105" s="17"/>
      <c r="G105" s="17"/>
      <c r="H105" s="27"/>
      <c r="I105" s="58"/>
      <c r="J105" s="15"/>
      <c r="K105" s="23"/>
    </row>
    <row r="106" spans="1:11" s="16" customFormat="1" ht="18.75">
      <c r="A106" s="26"/>
      <c r="B106" s="26"/>
      <c r="C106" s="14"/>
      <c r="D106" s="15"/>
      <c r="E106" s="15"/>
      <c r="F106" s="17"/>
      <c r="G106" s="17"/>
      <c r="H106" s="27"/>
      <c r="I106" s="58"/>
      <c r="J106" s="15"/>
      <c r="K106" s="23"/>
    </row>
    <row r="107" spans="1:11" s="16" customFormat="1" ht="18.75">
      <c r="A107" s="26"/>
      <c r="B107" s="26"/>
      <c r="C107" s="14"/>
      <c r="D107" s="15"/>
      <c r="E107" s="15"/>
      <c r="F107" s="17"/>
      <c r="G107" s="17"/>
      <c r="H107" s="27"/>
      <c r="I107" s="58"/>
      <c r="J107" s="15"/>
      <c r="K107" s="23"/>
    </row>
    <row r="108" spans="1:11" s="16" customFormat="1" ht="18.75">
      <c r="A108" s="26"/>
      <c r="B108" s="26"/>
      <c r="C108" s="14"/>
      <c r="D108" s="15"/>
      <c r="E108" s="15"/>
      <c r="F108" s="17"/>
      <c r="G108" s="17"/>
      <c r="H108" s="27"/>
      <c r="I108" s="58"/>
      <c r="J108" s="15"/>
      <c r="K108" s="23"/>
    </row>
    <row r="109" spans="1:11" s="16" customFormat="1" ht="18.75">
      <c r="A109" s="26"/>
      <c r="B109" s="26"/>
      <c r="C109" s="14"/>
      <c r="D109" s="15"/>
      <c r="E109" s="15"/>
      <c r="F109" s="17"/>
      <c r="G109" s="17"/>
      <c r="H109" s="27"/>
      <c r="I109" s="58"/>
      <c r="J109" s="15"/>
      <c r="K109" s="23"/>
    </row>
    <row r="110" spans="1:11" s="16" customFormat="1" ht="18.75">
      <c r="A110" s="26"/>
      <c r="B110" s="26"/>
      <c r="C110" s="14"/>
      <c r="D110" s="15"/>
      <c r="E110" s="15"/>
      <c r="F110" s="17"/>
      <c r="G110" s="17"/>
      <c r="H110" s="27"/>
      <c r="I110" s="58"/>
      <c r="J110" s="15"/>
      <c r="K110" s="23"/>
    </row>
    <row r="111" spans="1:11" s="16" customFormat="1" ht="18.75">
      <c r="A111" s="26"/>
      <c r="B111" s="26"/>
      <c r="C111" s="14"/>
      <c r="D111" s="15"/>
      <c r="E111" s="15"/>
      <c r="F111" s="17"/>
      <c r="G111" s="17"/>
      <c r="H111" s="27"/>
      <c r="I111" s="58"/>
      <c r="J111" s="15"/>
      <c r="K111" s="23"/>
    </row>
    <row r="112" spans="1:11" s="16" customFormat="1" ht="18.75">
      <c r="A112" s="26"/>
      <c r="B112" s="26"/>
      <c r="C112" s="14"/>
      <c r="D112" s="15"/>
      <c r="E112" s="15"/>
      <c r="F112" s="17"/>
      <c r="G112" s="17"/>
      <c r="H112" s="27"/>
      <c r="I112" s="58"/>
      <c r="J112" s="15"/>
      <c r="K112" s="23"/>
    </row>
    <row r="113" spans="1:11" s="16" customFormat="1" ht="18.75">
      <c r="A113" s="26"/>
      <c r="B113" s="26"/>
      <c r="C113" s="14"/>
      <c r="D113" s="15"/>
      <c r="E113" s="15"/>
      <c r="F113" s="17"/>
      <c r="G113" s="17"/>
      <c r="H113" s="27"/>
      <c r="I113" s="58"/>
      <c r="J113" s="15"/>
      <c r="K113" s="23"/>
    </row>
    <row r="114" spans="1:11" s="16" customFormat="1" ht="18.75">
      <c r="A114" s="26"/>
      <c r="B114" s="26"/>
      <c r="C114" s="14"/>
      <c r="D114" s="15"/>
      <c r="E114" s="15"/>
      <c r="F114" s="17"/>
      <c r="G114" s="17"/>
      <c r="H114" s="27"/>
      <c r="I114" s="58"/>
      <c r="J114" s="15"/>
      <c r="K114" s="23"/>
    </row>
    <row r="115" spans="1:11" s="16" customFormat="1" ht="18.75">
      <c r="A115" s="26"/>
      <c r="B115" s="26"/>
      <c r="C115" s="14"/>
      <c r="D115" s="15"/>
      <c r="E115" s="15"/>
      <c r="F115" s="17"/>
      <c r="G115" s="17"/>
      <c r="H115" s="27"/>
      <c r="I115" s="58"/>
      <c r="J115" s="15"/>
      <c r="K115" s="23"/>
    </row>
    <row r="116" spans="1:11" s="16" customFormat="1" ht="18.75">
      <c r="A116" s="26"/>
      <c r="B116" s="26"/>
      <c r="C116" s="14"/>
      <c r="D116" s="15"/>
      <c r="E116" s="15"/>
      <c r="F116" s="17"/>
      <c r="G116" s="17"/>
      <c r="H116" s="27"/>
      <c r="I116" s="58"/>
      <c r="J116" s="15"/>
      <c r="K116" s="23"/>
    </row>
    <row r="117" spans="1:11" s="16" customFormat="1" ht="18.75">
      <c r="A117" s="26"/>
      <c r="B117" s="26"/>
      <c r="C117" s="14"/>
      <c r="D117" s="15"/>
      <c r="E117" s="15"/>
      <c r="F117" s="17"/>
      <c r="G117" s="17"/>
      <c r="H117" s="27"/>
      <c r="I117" s="58"/>
      <c r="J117" s="15"/>
      <c r="K117" s="23"/>
    </row>
    <row r="118" spans="1:11" s="16" customFormat="1" ht="18.75">
      <c r="A118" s="26"/>
      <c r="B118" s="26"/>
      <c r="C118" s="14"/>
      <c r="D118" s="15"/>
      <c r="E118" s="15"/>
      <c r="F118" s="17"/>
      <c r="G118" s="17"/>
      <c r="H118" s="27"/>
      <c r="I118" s="58"/>
      <c r="J118" s="15"/>
      <c r="K118" s="23"/>
    </row>
    <row r="119" spans="1:11" s="16" customFormat="1" ht="18.75">
      <c r="A119" s="26"/>
      <c r="B119" s="26"/>
      <c r="C119" s="14"/>
      <c r="D119" s="15"/>
      <c r="E119" s="15"/>
      <c r="F119" s="17"/>
      <c r="G119" s="17"/>
      <c r="H119" s="27"/>
      <c r="I119" s="58"/>
      <c r="J119" s="15"/>
      <c r="K119" s="23"/>
    </row>
    <row r="120" spans="1:11" s="16" customFormat="1" ht="18.75">
      <c r="A120" s="26"/>
      <c r="B120" s="26"/>
      <c r="C120" s="14"/>
      <c r="D120" s="15"/>
      <c r="E120" s="15"/>
      <c r="F120" s="17"/>
      <c r="G120" s="17"/>
      <c r="H120" s="27"/>
      <c r="I120" s="58"/>
      <c r="J120" s="15"/>
      <c r="K120" s="23"/>
    </row>
    <row r="121" spans="1:11" s="16" customFormat="1" ht="18.75">
      <c r="A121" s="26"/>
      <c r="B121" s="26"/>
      <c r="C121" s="14"/>
      <c r="D121" s="15"/>
      <c r="E121" s="15"/>
      <c r="F121" s="17"/>
      <c r="G121" s="17"/>
      <c r="H121" s="27"/>
      <c r="I121" s="58"/>
      <c r="J121" s="15"/>
      <c r="K121" s="23"/>
    </row>
    <row r="122" spans="1:11" s="16" customFormat="1" ht="18.75">
      <c r="A122" s="26"/>
      <c r="B122" s="26"/>
      <c r="C122" s="14"/>
      <c r="D122" s="15"/>
      <c r="E122" s="15"/>
      <c r="F122" s="17"/>
      <c r="G122" s="17"/>
      <c r="H122" s="27"/>
      <c r="I122" s="58"/>
      <c r="J122" s="15"/>
      <c r="K122" s="23"/>
    </row>
    <row r="123" spans="1:11" s="16" customFormat="1" ht="18.75">
      <c r="A123" s="26"/>
      <c r="B123" s="26"/>
      <c r="C123" s="14"/>
      <c r="D123" s="15"/>
      <c r="E123" s="15"/>
      <c r="F123" s="17"/>
      <c r="G123" s="17"/>
      <c r="H123" s="27"/>
      <c r="I123" s="58"/>
      <c r="J123" s="15"/>
      <c r="K123" s="23"/>
    </row>
    <row r="124" spans="1:11" s="16" customFormat="1" ht="18.75">
      <c r="A124" s="26"/>
      <c r="B124" s="26"/>
      <c r="C124" s="14"/>
      <c r="D124" s="15"/>
      <c r="E124" s="15"/>
      <c r="F124" s="17"/>
      <c r="G124" s="17"/>
      <c r="H124" s="27"/>
      <c r="I124" s="58"/>
      <c r="J124" s="15"/>
      <c r="K124" s="23"/>
    </row>
  </sheetData>
  <sheetProtection/>
  <mergeCells count="16">
    <mergeCell ref="A13:B13"/>
    <mergeCell ref="C13:C14"/>
    <mergeCell ref="D13:D14"/>
    <mergeCell ref="E13:E14"/>
    <mergeCell ref="F13:F14"/>
    <mergeCell ref="G13:G14"/>
    <mergeCell ref="D15:D21"/>
    <mergeCell ref="H13:H14"/>
    <mergeCell ref="I13:I14"/>
    <mergeCell ref="J13:J14"/>
    <mergeCell ref="K13:K14"/>
    <mergeCell ref="F1:I2"/>
    <mergeCell ref="K1:K2"/>
    <mergeCell ref="F3:G3"/>
    <mergeCell ref="F4:G4"/>
    <mergeCell ref="F5:G5"/>
  </mergeCells>
  <dataValidations count="6">
    <dataValidation type="list" allowBlank="1" showInputMessage="1" sqref="J22:J124">
      <formula1>"Trực Tiếp, Chuyển Khoản"</formula1>
    </dataValidation>
    <dataValidation type="list" showInputMessage="1" showErrorMessage="1" sqref="N14:N21">
      <formula1>$H$22:$H$124</formula1>
    </dataValidation>
    <dataValidation type="list" allowBlank="1" showInputMessage="1" showErrorMessage="1" sqref="N22:N26">
      <formula1>$H$22:$H$124</formula1>
    </dataValidation>
    <dataValidation type="list" allowBlank="1" showInputMessage="1" showErrorMessage="1" sqref="G31">
      <formula1>$H$22:$H$136</formula1>
    </dataValidation>
    <dataValidation allowBlank="1" showInputMessage="1" sqref="O14:O21"/>
    <dataValidation type="list" allowBlank="1" showInputMessage="1" sqref="I22:I124">
      <formula1>$F$7:$F$12</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O124"/>
  <sheetViews>
    <sheetView zoomScale="55" zoomScaleNormal="55" zoomScalePageLayoutView="0" workbookViewId="0" topLeftCell="E1">
      <pane ySplit="14" topLeftCell="A18" activePane="bottomLeft" state="frozen"/>
      <selection pane="topLeft" activeCell="I71" sqref="I71"/>
      <selection pane="bottomLeft" activeCell="I71" sqref="I71"/>
    </sheetView>
  </sheetViews>
  <sheetFormatPr defaultColWidth="9.140625" defaultRowHeight="12.75"/>
  <cols>
    <col min="1" max="2" width="9.140625" style="6" customWidth="1"/>
    <col min="3" max="3" width="14.7109375" style="5" customWidth="1"/>
    <col min="4" max="5" width="40.28125" style="3" customWidth="1"/>
    <col min="6" max="6" width="36.00390625" style="2" customWidth="1"/>
    <col min="7" max="7" width="28.8515625" style="4" customWidth="1"/>
    <col min="8" max="8" width="32.140625" style="1" customWidth="1"/>
    <col min="9" max="9" width="41.7109375" style="1" customWidth="1"/>
    <col min="10" max="10" width="40.7109375" style="1" customWidth="1"/>
    <col min="11" max="11" width="29.7109375" style="1" customWidth="1"/>
    <col min="12" max="13" width="9.140625" style="6" customWidth="1"/>
    <col min="14" max="14" width="51.7109375" style="6" customWidth="1"/>
    <col min="15" max="15" width="50.57421875" style="6" customWidth="1"/>
    <col min="16" max="16384" width="9.140625" style="6" customWidth="1"/>
  </cols>
  <sheetData>
    <row r="1" spans="3:11" s="7" customFormat="1" ht="24">
      <c r="C1" s="8"/>
      <c r="D1" s="10"/>
      <c r="E1" s="10"/>
      <c r="F1" s="223" t="s">
        <v>2</v>
      </c>
      <c r="G1" s="223"/>
      <c r="H1" s="223"/>
      <c r="I1" s="223"/>
      <c r="J1" s="38"/>
      <c r="K1" s="217"/>
    </row>
    <row r="2" spans="3:11" s="7" customFormat="1" ht="24">
      <c r="C2" s="9"/>
      <c r="D2" s="11"/>
      <c r="E2" s="11"/>
      <c r="F2" s="223"/>
      <c r="G2" s="223"/>
      <c r="H2" s="223"/>
      <c r="I2" s="223"/>
      <c r="J2" s="38"/>
      <c r="K2" s="217"/>
    </row>
    <row r="3" spans="3:11" s="7" customFormat="1" ht="42">
      <c r="C3" s="9"/>
      <c r="D3" s="11"/>
      <c r="E3" s="11"/>
      <c r="F3" s="221" t="s">
        <v>17</v>
      </c>
      <c r="G3" s="222"/>
      <c r="H3" s="33" t="s">
        <v>18</v>
      </c>
      <c r="I3" s="33" t="s">
        <v>19</v>
      </c>
      <c r="J3" s="39"/>
      <c r="K3" s="30"/>
    </row>
    <row r="4" spans="3:11" s="7" customFormat="1" ht="18">
      <c r="C4" s="9"/>
      <c r="D4" s="12"/>
      <c r="E4" s="12"/>
      <c r="F4" s="224" t="s">
        <v>26</v>
      </c>
      <c r="G4" s="224"/>
      <c r="H4" s="28" t="s">
        <v>27</v>
      </c>
      <c r="I4" s="28" t="s">
        <v>0</v>
      </c>
      <c r="J4" s="40"/>
      <c r="K4" s="31"/>
    </row>
    <row r="5" spans="3:11" s="7" customFormat="1" ht="18">
      <c r="C5" s="9"/>
      <c r="D5" s="12"/>
      <c r="E5" s="12"/>
      <c r="F5" s="234">
        <f>G6+G7+G8+G9+G10+G11+G12</f>
        <v>0</v>
      </c>
      <c r="G5" s="224"/>
      <c r="H5" s="37">
        <f>H7+H8+H9+H10+H11+H12</f>
        <v>0</v>
      </c>
      <c r="I5" s="37">
        <f>F5-H5</f>
        <v>0</v>
      </c>
      <c r="J5" s="40"/>
      <c r="K5" s="31"/>
    </row>
    <row r="6" spans="3:11" s="7" customFormat="1" ht="18.75">
      <c r="C6" s="9"/>
      <c r="D6" s="12"/>
      <c r="E6" s="12"/>
      <c r="F6" s="35" t="s">
        <v>20</v>
      </c>
      <c r="G6" s="36">
        <f>H15</f>
        <v>0</v>
      </c>
      <c r="H6" s="28"/>
      <c r="I6" s="28"/>
      <c r="J6" s="40"/>
      <c r="K6" s="31"/>
    </row>
    <row r="7" spans="3:11" s="7" customFormat="1" ht="18.75">
      <c r="C7" s="13"/>
      <c r="D7" s="12"/>
      <c r="E7" s="12"/>
      <c r="F7" s="34" t="s">
        <v>21</v>
      </c>
      <c r="G7" s="29">
        <f>SUMIF(I22:I209,F7,F22:F209)</f>
        <v>0</v>
      </c>
      <c r="H7" s="29">
        <f>SUMIF(I22:I209,F7,G22:G209)</f>
        <v>0</v>
      </c>
      <c r="I7" s="29">
        <f aca="true" t="shared" si="0" ref="I7:I12">G7-H7</f>
        <v>0</v>
      </c>
      <c r="J7" s="41"/>
      <c r="K7" s="32"/>
    </row>
    <row r="8" spans="3:11" s="7" customFormat="1" ht="18.75">
      <c r="C8" s="13"/>
      <c r="D8" s="12"/>
      <c r="E8" s="12"/>
      <c r="F8" s="34" t="s">
        <v>22</v>
      </c>
      <c r="G8" s="29">
        <f>SUMIF(I22:I209,F8,F22:F209)</f>
        <v>0</v>
      </c>
      <c r="H8" s="29">
        <f>SUMIF(I22:I209,F8,G22:G209)</f>
        <v>0</v>
      </c>
      <c r="I8" s="29">
        <f t="shared" si="0"/>
        <v>0</v>
      </c>
      <c r="J8" s="41"/>
      <c r="K8" s="32"/>
    </row>
    <row r="9" spans="3:11" s="7" customFormat="1" ht="18.75">
      <c r="C9" s="13"/>
      <c r="D9" s="12"/>
      <c r="E9" s="12"/>
      <c r="F9" s="34" t="s">
        <v>23</v>
      </c>
      <c r="G9" s="29">
        <f>SUMIF(I22:I209,F9,F22:F209)</f>
        <v>0</v>
      </c>
      <c r="H9" s="29">
        <f>SUMIF(I22:I209,F9,G22:G209)</f>
        <v>0</v>
      </c>
      <c r="I9" s="29">
        <f t="shared" si="0"/>
        <v>0</v>
      </c>
      <c r="J9" s="41"/>
      <c r="K9" s="32"/>
    </row>
    <row r="10" spans="3:11" s="7" customFormat="1" ht="38.25">
      <c r="C10" s="13"/>
      <c r="D10" s="12"/>
      <c r="E10" s="12"/>
      <c r="F10" s="34" t="s">
        <v>24</v>
      </c>
      <c r="G10" s="29">
        <f>SUMIF(I22:I209,F10,F22:F209)</f>
        <v>0</v>
      </c>
      <c r="H10" s="29">
        <f>SUMIF(I22:I209,F10,G22:G209)</f>
        <v>0</v>
      </c>
      <c r="I10" s="29">
        <f t="shared" si="0"/>
        <v>0</v>
      </c>
      <c r="J10" s="41"/>
      <c r="K10" s="32"/>
    </row>
    <row r="11" spans="3:11" s="7" customFormat="1" ht="38.25">
      <c r="C11" s="13"/>
      <c r="D11" s="12"/>
      <c r="E11" s="12"/>
      <c r="F11" s="34" t="s">
        <v>25</v>
      </c>
      <c r="G11" s="29">
        <f>SUMIF(I22:I209,F11,F22:F209)</f>
        <v>0</v>
      </c>
      <c r="H11" s="29">
        <f>SUMIF(I22:I209,F11,G22:G209)</f>
        <v>0</v>
      </c>
      <c r="I11" s="29">
        <f t="shared" si="0"/>
        <v>0</v>
      </c>
      <c r="J11" s="41"/>
      <c r="K11" s="32"/>
    </row>
    <row r="12" spans="3:11" s="7" customFormat="1" ht="57">
      <c r="C12" s="13"/>
      <c r="D12" s="12"/>
      <c r="E12" s="12"/>
      <c r="F12" s="57" t="s">
        <v>34</v>
      </c>
      <c r="G12" s="29">
        <f>SUMIF(I22:I209,F12,F22:F209)</f>
        <v>0</v>
      </c>
      <c r="H12" s="29">
        <f>SUMIF(I22:I209,F12,G22:G209)</f>
        <v>0</v>
      </c>
      <c r="I12" s="29">
        <f t="shared" si="0"/>
        <v>0</v>
      </c>
      <c r="J12" s="41"/>
      <c r="K12" s="32"/>
    </row>
    <row r="13" spans="1:15" s="7" customFormat="1" ht="18.75">
      <c r="A13" s="232" t="s">
        <v>11</v>
      </c>
      <c r="B13" s="233"/>
      <c r="C13" s="228" t="s">
        <v>1</v>
      </c>
      <c r="D13" s="220" t="s">
        <v>3</v>
      </c>
      <c r="E13" s="220" t="s">
        <v>4</v>
      </c>
      <c r="F13" s="220" t="s">
        <v>5</v>
      </c>
      <c r="G13" s="230" t="s">
        <v>6</v>
      </c>
      <c r="H13" s="225" t="s">
        <v>28</v>
      </c>
      <c r="I13" s="225" t="s">
        <v>15</v>
      </c>
      <c r="J13" s="227" t="s">
        <v>16</v>
      </c>
      <c r="K13" s="218" t="s">
        <v>14</v>
      </c>
      <c r="N13" s="18"/>
      <c r="O13" s="18"/>
    </row>
    <row r="14" spans="1:15" s="7" customFormat="1" ht="18.75">
      <c r="A14" s="21" t="s">
        <v>5</v>
      </c>
      <c r="B14" s="21" t="s">
        <v>6</v>
      </c>
      <c r="C14" s="229"/>
      <c r="D14" s="219"/>
      <c r="E14" s="219"/>
      <c r="F14" s="219"/>
      <c r="G14" s="231"/>
      <c r="H14" s="219"/>
      <c r="I14" s="226"/>
      <c r="J14" s="219"/>
      <c r="K14" s="219"/>
      <c r="N14" s="18"/>
      <c r="O14" s="19"/>
    </row>
    <row r="15" spans="1:15" s="7" customFormat="1" ht="18.75">
      <c r="A15" s="25"/>
      <c r="B15" s="25"/>
      <c r="C15" s="22"/>
      <c r="D15" s="214" t="s">
        <v>12</v>
      </c>
      <c r="E15" s="23" t="s">
        <v>35</v>
      </c>
      <c r="F15" s="23"/>
      <c r="G15" s="24"/>
      <c r="H15" s="51">
        <f>'Tháng 3'!I5</f>
        <v>0</v>
      </c>
      <c r="I15" s="23"/>
      <c r="J15" s="23"/>
      <c r="K15" s="23"/>
      <c r="N15" s="18"/>
      <c r="O15" s="19"/>
    </row>
    <row r="16" spans="1:15" s="7" customFormat="1" ht="18.75">
      <c r="A16" s="25"/>
      <c r="B16" s="25"/>
      <c r="C16" s="22"/>
      <c r="D16" s="215"/>
      <c r="E16" s="34" t="s">
        <v>21</v>
      </c>
      <c r="F16" s="24"/>
      <c r="G16" s="24"/>
      <c r="H16" s="51">
        <f>'Tháng 3'!I7</f>
        <v>0</v>
      </c>
      <c r="I16" s="23"/>
      <c r="J16" s="23"/>
      <c r="K16" s="23"/>
      <c r="N16" s="19"/>
      <c r="O16" s="19"/>
    </row>
    <row r="17" spans="1:15" s="7" customFormat="1" ht="18.75">
      <c r="A17" s="25"/>
      <c r="B17" s="25"/>
      <c r="C17" s="22"/>
      <c r="D17" s="215"/>
      <c r="E17" s="34" t="s">
        <v>22</v>
      </c>
      <c r="F17" s="24"/>
      <c r="G17" s="24"/>
      <c r="H17" s="51">
        <f>'Tháng 3'!I8</f>
        <v>0</v>
      </c>
      <c r="I17" s="23"/>
      <c r="J17" s="23"/>
      <c r="K17" s="23"/>
      <c r="N17" s="19"/>
      <c r="O17" s="19"/>
    </row>
    <row r="18" spans="1:15" s="7" customFormat="1" ht="18.75">
      <c r="A18" s="25"/>
      <c r="B18" s="25"/>
      <c r="C18" s="22"/>
      <c r="D18" s="215"/>
      <c r="E18" s="34" t="s">
        <v>23</v>
      </c>
      <c r="F18" s="24"/>
      <c r="G18" s="24"/>
      <c r="H18" s="51">
        <f>'Tháng 3'!I9</f>
        <v>0</v>
      </c>
      <c r="I18" s="23"/>
      <c r="J18" s="23"/>
      <c r="K18" s="23"/>
      <c r="N18" s="19"/>
      <c r="O18" s="19"/>
    </row>
    <row r="19" spans="1:15" s="7" customFormat="1" ht="38.25">
      <c r="A19" s="25"/>
      <c r="B19" s="25"/>
      <c r="C19" s="22"/>
      <c r="D19" s="215"/>
      <c r="E19" s="34" t="s">
        <v>24</v>
      </c>
      <c r="F19" s="24"/>
      <c r="G19" s="24"/>
      <c r="H19" s="51">
        <f>'Tháng 3'!I10</f>
        <v>0</v>
      </c>
      <c r="I19" s="23"/>
      <c r="J19" s="23"/>
      <c r="K19" s="23"/>
      <c r="N19" s="19"/>
      <c r="O19" s="19"/>
    </row>
    <row r="20" spans="1:15" s="7" customFormat="1" ht="38.25">
      <c r="A20" s="25"/>
      <c r="B20" s="25"/>
      <c r="C20" s="22"/>
      <c r="D20" s="215"/>
      <c r="E20" s="34" t="s">
        <v>25</v>
      </c>
      <c r="F20" s="24"/>
      <c r="G20" s="24"/>
      <c r="H20" s="51">
        <f>'Tháng 3'!I11</f>
        <v>0</v>
      </c>
      <c r="I20" s="23"/>
      <c r="J20" s="23"/>
      <c r="K20" s="23"/>
      <c r="N20" s="19"/>
      <c r="O20" s="19"/>
    </row>
    <row r="21" spans="1:15" s="7" customFormat="1" ht="57">
      <c r="A21" s="25"/>
      <c r="B21" s="25"/>
      <c r="C21" s="22"/>
      <c r="D21" s="216"/>
      <c r="E21" s="57" t="s">
        <v>34</v>
      </c>
      <c r="F21" s="24"/>
      <c r="G21" s="24"/>
      <c r="H21" s="51">
        <f>'Tháng 3'!I12</f>
        <v>0</v>
      </c>
      <c r="I21" s="23"/>
      <c r="J21" s="23"/>
      <c r="K21" s="23"/>
      <c r="N21" s="19"/>
      <c r="O21" s="19"/>
    </row>
    <row r="22" spans="1:15" s="16" customFormat="1" ht="18.75">
      <c r="A22" s="26"/>
      <c r="B22" s="26"/>
      <c r="C22" s="14"/>
      <c r="D22" s="15" t="s">
        <v>7</v>
      </c>
      <c r="E22" s="15" t="s">
        <v>8</v>
      </c>
      <c r="F22" s="17">
        <v>70000</v>
      </c>
      <c r="G22" s="17">
        <v>9000</v>
      </c>
      <c r="H22" s="27"/>
      <c r="I22" s="58"/>
      <c r="J22" s="15"/>
      <c r="K22" s="23"/>
      <c r="N22" s="18"/>
      <c r="O22" s="20"/>
    </row>
    <row r="23" spans="1:15" s="16" customFormat="1" ht="18.75">
      <c r="A23" s="26"/>
      <c r="B23" s="26"/>
      <c r="C23" s="14"/>
      <c r="D23" s="15" t="s">
        <v>9</v>
      </c>
      <c r="E23" s="15" t="s">
        <v>8</v>
      </c>
      <c r="F23" s="17">
        <v>60000</v>
      </c>
      <c r="G23" s="17">
        <v>930000</v>
      </c>
      <c r="H23" s="27"/>
      <c r="I23" s="58"/>
      <c r="J23" s="15"/>
      <c r="K23" s="23"/>
      <c r="N23" s="18"/>
      <c r="O23" s="20"/>
    </row>
    <row r="24" spans="1:15" s="16" customFormat="1" ht="18.75">
      <c r="A24" s="26"/>
      <c r="B24" s="26"/>
      <c r="C24" s="14"/>
      <c r="D24" s="15" t="s">
        <v>10</v>
      </c>
      <c r="E24" s="15" t="s">
        <v>8</v>
      </c>
      <c r="F24" s="17">
        <v>20000</v>
      </c>
      <c r="G24" s="17">
        <v>30000</v>
      </c>
      <c r="H24" s="27"/>
      <c r="I24" s="58"/>
      <c r="J24" s="15"/>
      <c r="K24" s="23"/>
      <c r="N24" s="18"/>
      <c r="O24" s="20"/>
    </row>
    <row r="25" spans="1:15" s="16" customFormat="1" ht="18.75">
      <c r="A25" s="26"/>
      <c r="B25" s="26"/>
      <c r="C25" s="14"/>
      <c r="D25" s="15"/>
      <c r="E25" s="15"/>
      <c r="F25" s="17">
        <v>8458</v>
      </c>
      <c r="G25" s="17">
        <v>56457</v>
      </c>
      <c r="H25" s="27"/>
      <c r="I25" s="58"/>
      <c r="J25" s="15"/>
      <c r="K25" s="23"/>
      <c r="N25" s="18"/>
      <c r="O25" s="20"/>
    </row>
    <row r="26" spans="1:15" s="16" customFormat="1" ht="18.75">
      <c r="A26" s="26"/>
      <c r="B26" s="26"/>
      <c r="C26" s="14"/>
      <c r="D26" s="15"/>
      <c r="E26" s="15"/>
      <c r="F26" s="17">
        <v>4484</v>
      </c>
      <c r="G26" s="17">
        <v>7457</v>
      </c>
      <c r="H26" s="27"/>
      <c r="I26" s="58"/>
      <c r="J26" s="15"/>
      <c r="K26" s="23"/>
      <c r="N26" s="18"/>
      <c r="O26" s="20"/>
    </row>
    <row r="27" spans="1:11" s="16" customFormat="1" ht="18.75">
      <c r="A27" s="26"/>
      <c r="B27" s="26"/>
      <c r="C27" s="14"/>
      <c r="D27" s="15"/>
      <c r="E27" s="15"/>
      <c r="F27" s="17"/>
      <c r="G27" s="17"/>
      <c r="H27" s="27"/>
      <c r="I27" s="58"/>
      <c r="J27" s="15"/>
      <c r="K27" s="23"/>
    </row>
    <row r="28" spans="1:11" s="16" customFormat="1" ht="18.75">
      <c r="A28" s="26"/>
      <c r="B28" s="26"/>
      <c r="C28" s="14"/>
      <c r="D28" s="15"/>
      <c r="E28" s="15"/>
      <c r="F28" s="17"/>
      <c r="G28" s="17"/>
      <c r="H28" s="27"/>
      <c r="I28" s="58"/>
      <c r="J28" s="15"/>
      <c r="K28" s="23"/>
    </row>
    <row r="29" spans="1:11" s="16" customFormat="1" ht="18.75">
      <c r="A29" s="26"/>
      <c r="B29" s="26"/>
      <c r="C29" s="14"/>
      <c r="D29" s="15"/>
      <c r="E29" s="15"/>
      <c r="F29" s="17"/>
      <c r="G29" s="17"/>
      <c r="H29" s="27"/>
      <c r="I29" s="58"/>
      <c r="J29" s="15"/>
      <c r="K29" s="23"/>
    </row>
    <row r="30" spans="1:11" s="16" customFormat="1" ht="18.75">
      <c r="A30" s="26"/>
      <c r="B30" s="26"/>
      <c r="C30" s="14"/>
      <c r="D30" s="15"/>
      <c r="E30" s="15"/>
      <c r="F30" s="17"/>
      <c r="G30" s="17"/>
      <c r="H30" s="27"/>
      <c r="I30" s="58"/>
      <c r="J30" s="15"/>
      <c r="K30" s="23"/>
    </row>
    <row r="31" spans="1:11" s="16" customFormat="1" ht="18.75">
      <c r="A31" s="26"/>
      <c r="B31" s="26"/>
      <c r="C31" s="14"/>
      <c r="D31" s="15"/>
      <c r="E31" s="15"/>
      <c r="F31" s="17"/>
      <c r="G31" s="17"/>
      <c r="H31" s="27"/>
      <c r="I31" s="58"/>
      <c r="J31" s="15"/>
      <c r="K31" s="23"/>
    </row>
    <row r="32" spans="1:11" s="16" customFormat="1" ht="18.75">
      <c r="A32" s="26"/>
      <c r="B32" s="26"/>
      <c r="C32" s="14"/>
      <c r="D32" s="15"/>
      <c r="E32" s="15"/>
      <c r="F32" s="17"/>
      <c r="G32" s="17"/>
      <c r="H32" s="27"/>
      <c r="I32" s="58"/>
      <c r="J32" s="15"/>
      <c r="K32" s="23"/>
    </row>
    <row r="33" spans="1:11" s="16" customFormat="1" ht="18.75">
      <c r="A33" s="26"/>
      <c r="B33" s="26"/>
      <c r="C33" s="14"/>
      <c r="D33" s="15"/>
      <c r="E33" s="15"/>
      <c r="F33" s="17"/>
      <c r="G33" s="17"/>
      <c r="H33" s="27"/>
      <c r="I33" s="58"/>
      <c r="J33" s="15"/>
      <c r="K33" s="23"/>
    </row>
    <row r="34" spans="1:11" s="16" customFormat="1" ht="18.75">
      <c r="A34" s="26"/>
      <c r="B34" s="26"/>
      <c r="C34" s="14"/>
      <c r="D34" s="15"/>
      <c r="E34" s="15"/>
      <c r="F34" s="17"/>
      <c r="G34" s="17"/>
      <c r="H34" s="27"/>
      <c r="I34" s="58"/>
      <c r="J34" s="15"/>
      <c r="K34" s="23"/>
    </row>
    <row r="35" spans="1:11" s="16" customFormat="1" ht="18.75">
      <c r="A35" s="26"/>
      <c r="B35" s="26"/>
      <c r="C35" s="14"/>
      <c r="D35" s="15"/>
      <c r="E35" s="15"/>
      <c r="F35" s="17"/>
      <c r="G35" s="17"/>
      <c r="H35" s="27"/>
      <c r="I35" s="58"/>
      <c r="J35" s="15"/>
      <c r="K35" s="23"/>
    </row>
    <row r="36" spans="1:11" s="16" customFormat="1" ht="18.75">
      <c r="A36" s="26"/>
      <c r="B36" s="26"/>
      <c r="C36" s="14"/>
      <c r="D36" s="15"/>
      <c r="E36" s="15"/>
      <c r="F36" s="17"/>
      <c r="G36" s="17"/>
      <c r="H36" s="27"/>
      <c r="I36" s="58"/>
      <c r="J36" s="15"/>
      <c r="K36" s="23"/>
    </row>
    <row r="37" spans="1:11" s="16" customFormat="1" ht="18.75">
      <c r="A37" s="26"/>
      <c r="B37" s="26"/>
      <c r="C37" s="14"/>
      <c r="D37" s="15"/>
      <c r="E37" s="15"/>
      <c r="F37" s="17"/>
      <c r="G37" s="17"/>
      <c r="H37" s="27"/>
      <c r="I37" s="58"/>
      <c r="J37" s="15"/>
      <c r="K37" s="23"/>
    </row>
    <row r="38" spans="1:11" s="16" customFormat="1" ht="18.75">
      <c r="A38" s="26"/>
      <c r="B38" s="26"/>
      <c r="C38" s="14"/>
      <c r="D38" s="15"/>
      <c r="E38" s="15"/>
      <c r="F38" s="17"/>
      <c r="G38" s="17"/>
      <c r="H38" s="27"/>
      <c r="I38" s="58"/>
      <c r="J38" s="15"/>
      <c r="K38" s="23"/>
    </row>
    <row r="39" spans="1:11" s="16" customFormat="1" ht="18.75">
      <c r="A39" s="26"/>
      <c r="B39" s="26"/>
      <c r="C39" s="14"/>
      <c r="D39" s="15"/>
      <c r="E39" s="15"/>
      <c r="F39" s="17"/>
      <c r="G39" s="17"/>
      <c r="H39" s="27"/>
      <c r="I39" s="58"/>
      <c r="J39" s="15"/>
      <c r="K39" s="23"/>
    </row>
    <row r="40" spans="1:11" s="16" customFormat="1" ht="18.75">
      <c r="A40" s="26"/>
      <c r="B40" s="26"/>
      <c r="C40" s="14"/>
      <c r="D40" s="15"/>
      <c r="E40" s="15"/>
      <c r="F40" s="17"/>
      <c r="G40" s="17"/>
      <c r="H40" s="27"/>
      <c r="I40" s="58"/>
      <c r="J40" s="15"/>
      <c r="K40" s="23"/>
    </row>
    <row r="41" spans="1:11" s="16" customFormat="1" ht="18.75">
      <c r="A41" s="26"/>
      <c r="B41" s="26"/>
      <c r="C41" s="14"/>
      <c r="D41" s="15"/>
      <c r="E41" s="15"/>
      <c r="F41" s="17"/>
      <c r="G41" s="17"/>
      <c r="H41" s="27"/>
      <c r="I41" s="58"/>
      <c r="J41" s="15"/>
      <c r="K41" s="23"/>
    </row>
    <row r="42" spans="1:11" s="16" customFormat="1" ht="18.75">
      <c r="A42" s="26"/>
      <c r="B42" s="26"/>
      <c r="C42" s="14"/>
      <c r="D42" s="15"/>
      <c r="E42" s="15"/>
      <c r="F42" s="17"/>
      <c r="G42" s="17"/>
      <c r="H42" s="27"/>
      <c r="I42" s="58"/>
      <c r="J42" s="15"/>
      <c r="K42" s="23"/>
    </row>
    <row r="43" spans="1:11" s="16" customFormat="1" ht="18.75">
      <c r="A43" s="26"/>
      <c r="B43" s="26"/>
      <c r="C43" s="14"/>
      <c r="D43" s="15"/>
      <c r="E43" s="15"/>
      <c r="F43" s="17"/>
      <c r="G43" s="17"/>
      <c r="H43" s="27"/>
      <c r="I43" s="58"/>
      <c r="J43" s="15"/>
      <c r="K43" s="23"/>
    </row>
    <row r="44" spans="1:11" s="16" customFormat="1" ht="18.75">
      <c r="A44" s="26"/>
      <c r="B44" s="26"/>
      <c r="C44" s="14"/>
      <c r="D44" s="15"/>
      <c r="E44" s="15"/>
      <c r="F44" s="17"/>
      <c r="G44" s="17"/>
      <c r="H44" s="27"/>
      <c r="I44" s="58"/>
      <c r="J44" s="15"/>
      <c r="K44" s="23"/>
    </row>
    <row r="45" spans="1:11" s="16" customFormat="1" ht="18.75">
      <c r="A45" s="26"/>
      <c r="B45" s="26"/>
      <c r="C45" s="14"/>
      <c r="D45" s="15"/>
      <c r="E45" s="15"/>
      <c r="F45" s="17"/>
      <c r="G45" s="17"/>
      <c r="H45" s="27"/>
      <c r="I45" s="58"/>
      <c r="J45" s="15"/>
      <c r="K45" s="23"/>
    </row>
    <row r="46" spans="1:11" s="16" customFormat="1" ht="18.75">
      <c r="A46" s="26"/>
      <c r="B46" s="26"/>
      <c r="C46" s="14"/>
      <c r="D46" s="15"/>
      <c r="E46" s="15"/>
      <c r="F46" s="17"/>
      <c r="G46" s="17"/>
      <c r="H46" s="27"/>
      <c r="I46" s="58"/>
      <c r="J46" s="15"/>
      <c r="K46" s="23"/>
    </row>
    <row r="47" spans="1:11" s="16" customFormat="1" ht="18.75">
      <c r="A47" s="26"/>
      <c r="B47" s="26"/>
      <c r="C47" s="14"/>
      <c r="D47" s="15"/>
      <c r="E47" s="15"/>
      <c r="F47" s="17"/>
      <c r="G47" s="17"/>
      <c r="H47" s="27"/>
      <c r="I47" s="58"/>
      <c r="J47" s="15"/>
      <c r="K47" s="23"/>
    </row>
    <row r="48" spans="1:11" s="16" customFormat="1" ht="18.75">
      <c r="A48" s="26"/>
      <c r="B48" s="26"/>
      <c r="C48" s="14"/>
      <c r="D48" s="15"/>
      <c r="E48" s="15"/>
      <c r="F48" s="17"/>
      <c r="G48" s="17"/>
      <c r="H48" s="27"/>
      <c r="I48" s="58"/>
      <c r="J48" s="15"/>
      <c r="K48" s="23"/>
    </row>
    <row r="49" spans="1:11" s="16" customFormat="1" ht="18.75">
      <c r="A49" s="26"/>
      <c r="B49" s="26"/>
      <c r="C49" s="14"/>
      <c r="D49" s="15"/>
      <c r="E49" s="15"/>
      <c r="F49" s="17"/>
      <c r="G49" s="17"/>
      <c r="H49" s="27"/>
      <c r="I49" s="58"/>
      <c r="J49" s="15"/>
      <c r="K49" s="23"/>
    </row>
    <row r="50" spans="1:11" s="16" customFormat="1" ht="18.75">
      <c r="A50" s="26"/>
      <c r="B50" s="26"/>
      <c r="C50" s="14"/>
      <c r="D50" s="15"/>
      <c r="E50" s="15"/>
      <c r="F50" s="17"/>
      <c r="G50" s="17"/>
      <c r="H50" s="27"/>
      <c r="I50" s="58"/>
      <c r="J50" s="15"/>
      <c r="K50" s="23"/>
    </row>
    <row r="51" spans="1:11" s="16" customFormat="1" ht="18.75">
      <c r="A51" s="26"/>
      <c r="B51" s="26"/>
      <c r="C51" s="14"/>
      <c r="D51" s="15"/>
      <c r="E51" s="15"/>
      <c r="F51" s="17"/>
      <c r="G51" s="17"/>
      <c r="H51" s="27"/>
      <c r="I51" s="58"/>
      <c r="J51" s="15"/>
      <c r="K51" s="23"/>
    </row>
    <row r="52" spans="1:11" s="16" customFormat="1" ht="18.75">
      <c r="A52" s="26"/>
      <c r="B52" s="26"/>
      <c r="C52" s="14"/>
      <c r="D52" s="15"/>
      <c r="E52" s="15"/>
      <c r="F52" s="17"/>
      <c r="G52" s="17"/>
      <c r="H52" s="27"/>
      <c r="I52" s="58"/>
      <c r="J52" s="15"/>
      <c r="K52" s="23"/>
    </row>
    <row r="53" spans="1:11" s="16" customFormat="1" ht="18.75">
      <c r="A53" s="26"/>
      <c r="B53" s="26"/>
      <c r="C53" s="14"/>
      <c r="D53" s="15"/>
      <c r="E53" s="15"/>
      <c r="F53" s="17"/>
      <c r="G53" s="17"/>
      <c r="H53" s="27"/>
      <c r="I53" s="58"/>
      <c r="J53" s="15"/>
      <c r="K53" s="23"/>
    </row>
    <row r="54" spans="1:11" s="16" customFormat="1" ht="18.75">
      <c r="A54" s="26"/>
      <c r="B54" s="26"/>
      <c r="C54" s="14"/>
      <c r="D54" s="15"/>
      <c r="E54" s="15"/>
      <c r="F54" s="17"/>
      <c r="G54" s="17"/>
      <c r="H54" s="27"/>
      <c r="I54" s="58"/>
      <c r="J54" s="15"/>
      <c r="K54" s="23"/>
    </row>
    <row r="55" spans="1:11" s="16" customFormat="1" ht="18.75">
      <c r="A55" s="26"/>
      <c r="B55" s="26"/>
      <c r="C55" s="14"/>
      <c r="D55" s="15"/>
      <c r="E55" s="15"/>
      <c r="F55" s="17"/>
      <c r="G55" s="17"/>
      <c r="H55" s="27"/>
      <c r="I55" s="58"/>
      <c r="J55" s="15"/>
      <c r="K55" s="23"/>
    </row>
    <row r="56" spans="1:11" s="16" customFormat="1" ht="18.75">
      <c r="A56" s="26"/>
      <c r="B56" s="26"/>
      <c r="C56" s="14"/>
      <c r="D56" s="15"/>
      <c r="E56" s="15"/>
      <c r="F56" s="17"/>
      <c r="G56" s="17"/>
      <c r="H56" s="27"/>
      <c r="I56" s="58"/>
      <c r="J56" s="15"/>
      <c r="K56" s="23"/>
    </row>
    <row r="57" spans="1:11" s="16" customFormat="1" ht="18.75">
      <c r="A57" s="26"/>
      <c r="B57" s="26"/>
      <c r="C57" s="14"/>
      <c r="D57" s="15"/>
      <c r="E57" s="15"/>
      <c r="F57" s="17"/>
      <c r="G57" s="17"/>
      <c r="H57" s="27"/>
      <c r="I57" s="58"/>
      <c r="J57" s="15"/>
      <c r="K57" s="23"/>
    </row>
    <row r="58" spans="1:11" s="16" customFormat="1" ht="18.75">
      <c r="A58" s="26"/>
      <c r="B58" s="26"/>
      <c r="C58" s="14"/>
      <c r="D58" s="15"/>
      <c r="E58" s="15"/>
      <c r="F58" s="17"/>
      <c r="G58" s="17"/>
      <c r="H58" s="27"/>
      <c r="I58" s="58"/>
      <c r="J58" s="15"/>
      <c r="K58" s="23"/>
    </row>
    <row r="59" spans="1:11" s="16" customFormat="1" ht="18.75">
      <c r="A59" s="26"/>
      <c r="B59" s="26"/>
      <c r="C59" s="14"/>
      <c r="D59" s="15"/>
      <c r="E59" s="15"/>
      <c r="F59" s="17"/>
      <c r="G59" s="17"/>
      <c r="H59" s="27"/>
      <c r="I59" s="58"/>
      <c r="J59" s="15"/>
      <c r="K59" s="23"/>
    </row>
    <row r="60" spans="1:11" s="16" customFormat="1" ht="18.75">
      <c r="A60" s="26"/>
      <c r="B60" s="26"/>
      <c r="C60" s="14"/>
      <c r="D60" s="15"/>
      <c r="E60" s="15"/>
      <c r="F60" s="17"/>
      <c r="G60" s="17"/>
      <c r="H60" s="27"/>
      <c r="I60" s="58"/>
      <c r="J60" s="15"/>
      <c r="K60" s="23"/>
    </row>
    <row r="61" spans="1:11" s="16" customFormat="1" ht="18.75">
      <c r="A61" s="26"/>
      <c r="B61" s="26"/>
      <c r="C61" s="14"/>
      <c r="D61" s="15"/>
      <c r="E61" s="15"/>
      <c r="F61" s="17"/>
      <c r="G61" s="17"/>
      <c r="H61" s="27"/>
      <c r="I61" s="58"/>
      <c r="J61" s="15"/>
      <c r="K61" s="23"/>
    </row>
    <row r="62" spans="1:11" s="16" customFormat="1" ht="18.75">
      <c r="A62" s="26"/>
      <c r="B62" s="26"/>
      <c r="C62" s="14"/>
      <c r="D62" s="15"/>
      <c r="E62" s="15"/>
      <c r="F62" s="17"/>
      <c r="G62" s="17"/>
      <c r="H62" s="27"/>
      <c r="I62" s="58"/>
      <c r="J62" s="15"/>
      <c r="K62" s="23"/>
    </row>
    <row r="63" spans="1:11" s="16" customFormat="1" ht="18.75">
      <c r="A63" s="26"/>
      <c r="B63" s="26"/>
      <c r="C63" s="14"/>
      <c r="D63" s="15"/>
      <c r="E63" s="15"/>
      <c r="F63" s="17"/>
      <c r="G63" s="17"/>
      <c r="H63" s="27"/>
      <c r="I63" s="58"/>
      <c r="J63" s="15"/>
      <c r="K63" s="23"/>
    </row>
    <row r="64" spans="1:11" s="16" customFormat="1" ht="18.75">
      <c r="A64" s="26"/>
      <c r="B64" s="26"/>
      <c r="C64" s="14"/>
      <c r="D64" s="15"/>
      <c r="E64" s="15"/>
      <c r="F64" s="17"/>
      <c r="G64" s="17"/>
      <c r="H64" s="27"/>
      <c r="I64" s="58"/>
      <c r="J64" s="15"/>
      <c r="K64" s="23"/>
    </row>
    <row r="65" spans="1:11" s="16" customFormat="1" ht="18.75">
      <c r="A65" s="26"/>
      <c r="B65" s="26"/>
      <c r="C65" s="14"/>
      <c r="D65" s="15"/>
      <c r="E65" s="15"/>
      <c r="F65" s="17"/>
      <c r="G65" s="17"/>
      <c r="H65" s="27"/>
      <c r="I65" s="58"/>
      <c r="J65" s="15"/>
      <c r="K65" s="23"/>
    </row>
    <row r="66" spans="1:11" s="16" customFormat="1" ht="18.75">
      <c r="A66" s="26"/>
      <c r="B66" s="26"/>
      <c r="C66" s="14"/>
      <c r="D66" s="15"/>
      <c r="E66" s="15"/>
      <c r="F66" s="17"/>
      <c r="G66" s="17"/>
      <c r="H66" s="27"/>
      <c r="I66" s="58"/>
      <c r="J66" s="15"/>
      <c r="K66" s="23"/>
    </row>
    <row r="67" spans="1:11" s="16" customFormat="1" ht="18.75">
      <c r="A67" s="26"/>
      <c r="B67" s="26"/>
      <c r="C67" s="14"/>
      <c r="D67" s="15"/>
      <c r="E67" s="15"/>
      <c r="F67" s="17"/>
      <c r="G67" s="17"/>
      <c r="H67" s="27"/>
      <c r="I67" s="58"/>
      <c r="J67" s="15"/>
      <c r="K67" s="23"/>
    </row>
    <row r="68" spans="1:11" s="16" customFormat="1" ht="18.75">
      <c r="A68" s="26"/>
      <c r="B68" s="26"/>
      <c r="C68" s="14"/>
      <c r="D68" s="15"/>
      <c r="E68" s="15"/>
      <c r="F68" s="17"/>
      <c r="G68" s="17"/>
      <c r="H68" s="27"/>
      <c r="I68" s="58"/>
      <c r="J68" s="15"/>
      <c r="K68" s="23"/>
    </row>
    <row r="69" spans="1:11" s="16" customFormat="1" ht="18.75">
      <c r="A69" s="26"/>
      <c r="B69" s="26"/>
      <c r="C69" s="14"/>
      <c r="D69" s="15"/>
      <c r="E69" s="15"/>
      <c r="F69" s="17"/>
      <c r="G69" s="17"/>
      <c r="H69" s="27"/>
      <c r="I69" s="58"/>
      <c r="J69" s="15"/>
      <c r="K69" s="23"/>
    </row>
    <row r="70" spans="1:11" s="16" customFormat="1" ht="18.75">
      <c r="A70" s="26"/>
      <c r="B70" s="26"/>
      <c r="C70" s="14"/>
      <c r="D70" s="15"/>
      <c r="E70" s="15"/>
      <c r="F70" s="17"/>
      <c r="G70" s="17"/>
      <c r="H70" s="27"/>
      <c r="I70" s="58"/>
      <c r="J70" s="15"/>
      <c r="K70" s="23"/>
    </row>
    <row r="71" spans="1:11" s="16" customFormat="1" ht="18.75">
      <c r="A71" s="26"/>
      <c r="B71" s="26"/>
      <c r="C71" s="14"/>
      <c r="D71" s="15"/>
      <c r="E71" s="15"/>
      <c r="F71" s="17"/>
      <c r="G71" s="17"/>
      <c r="H71" s="27"/>
      <c r="I71" s="58"/>
      <c r="J71" s="15"/>
      <c r="K71" s="23"/>
    </row>
    <row r="72" spans="1:11" s="16" customFormat="1" ht="18.75">
      <c r="A72" s="26"/>
      <c r="B72" s="26"/>
      <c r="C72" s="14"/>
      <c r="D72" s="15"/>
      <c r="E72" s="15"/>
      <c r="F72" s="17"/>
      <c r="G72" s="17"/>
      <c r="H72" s="27"/>
      <c r="I72" s="58"/>
      <c r="J72" s="15"/>
      <c r="K72" s="23"/>
    </row>
    <row r="73" spans="1:11" s="16" customFormat="1" ht="18.75">
      <c r="A73" s="26"/>
      <c r="B73" s="26"/>
      <c r="C73" s="14"/>
      <c r="D73" s="15"/>
      <c r="E73" s="15"/>
      <c r="F73" s="17"/>
      <c r="G73" s="17"/>
      <c r="H73" s="27"/>
      <c r="I73" s="58"/>
      <c r="J73" s="15"/>
      <c r="K73" s="23"/>
    </row>
    <row r="74" spans="1:11" s="16" customFormat="1" ht="18.75">
      <c r="A74" s="26"/>
      <c r="B74" s="26"/>
      <c r="C74" s="14"/>
      <c r="D74" s="15"/>
      <c r="E74" s="15"/>
      <c r="F74" s="17"/>
      <c r="G74" s="17"/>
      <c r="H74" s="27"/>
      <c r="I74" s="58"/>
      <c r="J74" s="15"/>
      <c r="K74" s="23"/>
    </row>
    <row r="75" spans="1:11" s="16" customFormat="1" ht="18.75">
      <c r="A75" s="26"/>
      <c r="B75" s="26"/>
      <c r="C75" s="14"/>
      <c r="D75" s="15"/>
      <c r="E75" s="15"/>
      <c r="F75" s="17"/>
      <c r="G75" s="17"/>
      <c r="H75" s="27"/>
      <c r="I75" s="58"/>
      <c r="J75" s="15"/>
      <c r="K75" s="23"/>
    </row>
    <row r="76" spans="1:11" s="16" customFormat="1" ht="18.75">
      <c r="A76" s="26"/>
      <c r="B76" s="26"/>
      <c r="C76" s="14"/>
      <c r="D76" s="15"/>
      <c r="E76" s="15"/>
      <c r="F76" s="17"/>
      <c r="G76" s="17"/>
      <c r="H76" s="27"/>
      <c r="I76" s="58"/>
      <c r="J76" s="15"/>
      <c r="K76" s="23"/>
    </row>
    <row r="77" spans="1:11" s="16" customFormat="1" ht="18.75">
      <c r="A77" s="26"/>
      <c r="B77" s="26"/>
      <c r="C77" s="14"/>
      <c r="D77" s="15"/>
      <c r="E77" s="15"/>
      <c r="F77" s="17"/>
      <c r="G77" s="17"/>
      <c r="H77" s="27"/>
      <c r="I77" s="58"/>
      <c r="J77" s="15"/>
      <c r="K77" s="23"/>
    </row>
    <row r="78" spans="1:11" s="16" customFormat="1" ht="18.75">
      <c r="A78" s="26"/>
      <c r="B78" s="26"/>
      <c r="C78" s="14"/>
      <c r="D78" s="15"/>
      <c r="E78" s="15"/>
      <c r="F78" s="17"/>
      <c r="G78" s="17"/>
      <c r="H78" s="27"/>
      <c r="I78" s="58"/>
      <c r="J78" s="15"/>
      <c r="K78" s="23"/>
    </row>
    <row r="79" spans="1:11" s="16" customFormat="1" ht="18.75">
      <c r="A79" s="26"/>
      <c r="B79" s="26"/>
      <c r="C79" s="14"/>
      <c r="D79" s="15"/>
      <c r="E79" s="15"/>
      <c r="F79" s="17"/>
      <c r="G79" s="17"/>
      <c r="H79" s="27"/>
      <c r="I79" s="58"/>
      <c r="J79" s="15"/>
      <c r="K79" s="23"/>
    </row>
    <row r="80" spans="1:11" s="16" customFormat="1" ht="18.75">
      <c r="A80" s="26"/>
      <c r="B80" s="26"/>
      <c r="C80" s="14"/>
      <c r="D80" s="15"/>
      <c r="E80" s="15"/>
      <c r="F80" s="17"/>
      <c r="G80" s="17"/>
      <c r="H80" s="27"/>
      <c r="I80" s="58"/>
      <c r="J80" s="15"/>
      <c r="K80" s="23"/>
    </row>
    <row r="81" spans="1:11" s="16" customFormat="1" ht="18.75">
      <c r="A81" s="26"/>
      <c r="B81" s="26"/>
      <c r="C81" s="14"/>
      <c r="D81" s="15"/>
      <c r="E81" s="15"/>
      <c r="F81" s="17"/>
      <c r="G81" s="17"/>
      <c r="H81" s="27"/>
      <c r="I81" s="58"/>
      <c r="J81" s="15"/>
      <c r="K81" s="23"/>
    </row>
    <row r="82" spans="1:11" s="16" customFormat="1" ht="18.75">
      <c r="A82" s="26"/>
      <c r="B82" s="26"/>
      <c r="C82" s="14"/>
      <c r="D82" s="15"/>
      <c r="E82" s="15"/>
      <c r="F82" s="17"/>
      <c r="G82" s="17"/>
      <c r="H82" s="27"/>
      <c r="I82" s="58"/>
      <c r="J82" s="15"/>
      <c r="K82" s="23"/>
    </row>
    <row r="83" spans="1:11" s="16" customFormat="1" ht="18.75">
      <c r="A83" s="26"/>
      <c r="B83" s="26"/>
      <c r="C83" s="14"/>
      <c r="D83" s="15"/>
      <c r="E83" s="15"/>
      <c r="F83" s="17"/>
      <c r="G83" s="17"/>
      <c r="H83" s="27"/>
      <c r="I83" s="58"/>
      <c r="J83" s="15"/>
      <c r="K83" s="23"/>
    </row>
    <row r="84" spans="1:11" s="16" customFormat="1" ht="18.75">
      <c r="A84" s="26"/>
      <c r="B84" s="26"/>
      <c r="C84" s="14"/>
      <c r="D84" s="15"/>
      <c r="E84" s="15"/>
      <c r="F84" s="17"/>
      <c r="G84" s="17"/>
      <c r="H84" s="27"/>
      <c r="I84" s="58"/>
      <c r="J84" s="15"/>
      <c r="K84" s="23"/>
    </row>
    <row r="85" spans="1:11" s="16" customFormat="1" ht="18.75">
      <c r="A85" s="26"/>
      <c r="B85" s="26"/>
      <c r="C85" s="14"/>
      <c r="D85" s="15"/>
      <c r="E85" s="15"/>
      <c r="F85" s="17"/>
      <c r="G85" s="17"/>
      <c r="H85" s="27"/>
      <c r="I85" s="58"/>
      <c r="J85" s="15"/>
      <c r="K85" s="23"/>
    </row>
    <row r="86" spans="1:11" s="16" customFormat="1" ht="18.75">
      <c r="A86" s="26"/>
      <c r="B86" s="26"/>
      <c r="C86" s="14"/>
      <c r="D86" s="15"/>
      <c r="E86" s="15"/>
      <c r="F86" s="17"/>
      <c r="G86" s="17"/>
      <c r="H86" s="27"/>
      <c r="I86" s="58"/>
      <c r="J86" s="15"/>
      <c r="K86" s="23"/>
    </row>
    <row r="87" spans="1:11" s="16" customFormat="1" ht="18.75">
      <c r="A87" s="26"/>
      <c r="B87" s="26"/>
      <c r="C87" s="14"/>
      <c r="D87" s="15"/>
      <c r="E87" s="15"/>
      <c r="F87" s="17"/>
      <c r="G87" s="17"/>
      <c r="H87" s="27"/>
      <c r="I87" s="58"/>
      <c r="J87" s="15"/>
      <c r="K87" s="23"/>
    </row>
    <row r="88" spans="1:11" s="16" customFormat="1" ht="18.75">
      <c r="A88" s="26"/>
      <c r="B88" s="26"/>
      <c r="C88" s="14"/>
      <c r="D88" s="15"/>
      <c r="E88" s="15"/>
      <c r="F88" s="17"/>
      <c r="G88" s="17"/>
      <c r="H88" s="27"/>
      <c r="I88" s="58"/>
      <c r="J88" s="15"/>
      <c r="K88" s="23"/>
    </row>
    <row r="89" spans="1:11" s="16" customFormat="1" ht="18.75">
      <c r="A89" s="26"/>
      <c r="B89" s="26"/>
      <c r="C89" s="14"/>
      <c r="D89" s="15"/>
      <c r="E89" s="15"/>
      <c r="F89" s="17"/>
      <c r="G89" s="17"/>
      <c r="H89" s="27"/>
      <c r="I89" s="58"/>
      <c r="J89" s="15"/>
      <c r="K89" s="23"/>
    </row>
    <row r="90" spans="1:11" s="16" customFormat="1" ht="18.75">
      <c r="A90" s="26"/>
      <c r="B90" s="26"/>
      <c r="C90" s="14"/>
      <c r="D90" s="15"/>
      <c r="E90" s="15"/>
      <c r="F90" s="17"/>
      <c r="G90" s="17"/>
      <c r="H90" s="27"/>
      <c r="I90" s="58"/>
      <c r="J90" s="15"/>
      <c r="K90" s="23"/>
    </row>
    <row r="91" spans="1:11" s="16" customFormat="1" ht="18.75">
      <c r="A91" s="26"/>
      <c r="B91" s="26"/>
      <c r="C91" s="14"/>
      <c r="D91" s="15"/>
      <c r="E91" s="15"/>
      <c r="F91" s="17"/>
      <c r="G91" s="17"/>
      <c r="H91" s="27"/>
      <c r="I91" s="58"/>
      <c r="J91" s="15"/>
      <c r="K91" s="23"/>
    </row>
    <row r="92" spans="1:11" s="16" customFormat="1" ht="18.75">
      <c r="A92" s="26"/>
      <c r="B92" s="26"/>
      <c r="C92" s="14"/>
      <c r="D92" s="15"/>
      <c r="E92" s="15"/>
      <c r="F92" s="17"/>
      <c r="G92" s="17"/>
      <c r="H92" s="27"/>
      <c r="I92" s="58"/>
      <c r="J92" s="15"/>
      <c r="K92" s="23"/>
    </row>
    <row r="93" spans="1:11" s="16" customFormat="1" ht="18.75">
      <c r="A93" s="26"/>
      <c r="B93" s="26"/>
      <c r="C93" s="14"/>
      <c r="D93" s="15"/>
      <c r="E93" s="15"/>
      <c r="F93" s="17"/>
      <c r="G93" s="17"/>
      <c r="H93" s="27"/>
      <c r="I93" s="58"/>
      <c r="J93" s="15"/>
      <c r="K93" s="23"/>
    </row>
    <row r="94" spans="1:11" s="16" customFormat="1" ht="18.75">
      <c r="A94" s="26"/>
      <c r="B94" s="26"/>
      <c r="C94" s="14"/>
      <c r="D94" s="15"/>
      <c r="E94" s="15"/>
      <c r="F94" s="17"/>
      <c r="G94" s="17"/>
      <c r="H94" s="27"/>
      <c r="I94" s="58"/>
      <c r="J94" s="15"/>
      <c r="K94" s="23"/>
    </row>
    <row r="95" spans="1:11" s="16" customFormat="1" ht="18.75">
      <c r="A95" s="26"/>
      <c r="B95" s="26"/>
      <c r="C95" s="14"/>
      <c r="D95" s="15"/>
      <c r="E95" s="15"/>
      <c r="F95" s="17"/>
      <c r="G95" s="17"/>
      <c r="H95" s="27"/>
      <c r="I95" s="58"/>
      <c r="J95" s="15"/>
      <c r="K95" s="23"/>
    </row>
    <row r="96" spans="1:11" s="16" customFormat="1" ht="18.75">
      <c r="A96" s="26"/>
      <c r="B96" s="26"/>
      <c r="C96" s="14"/>
      <c r="D96" s="15"/>
      <c r="E96" s="15"/>
      <c r="F96" s="17"/>
      <c r="G96" s="17"/>
      <c r="H96" s="27"/>
      <c r="I96" s="58"/>
      <c r="J96" s="15"/>
      <c r="K96" s="23"/>
    </row>
    <row r="97" spans="1:11" s="16" customFormat="1" ht="18.75">
      <c r="A97" s="26"/>
      <c r="B97" s="26"/>
      <c r="C97" s="14"/>
      <c r="D97" s="15"/>
      <c r="E97" s="15"/>
      <c r="F97" s="17"/>
      <c r="G97" s="17"/>
      <c r="H97" s="27"/>
      <c r="I97" s="58"/>
      <c r="J97" s="15"/>
      <c r="K97" s="23"/>
    </row>
    <row r="98" spans="1:11" s="16" customFormat="1" ht="18.75">
      <c r="A98" s="26"/>
      <c r="B98" s="26"/>
      <c r="C98" s="14"/>
      <c r="D98" s="15"/>
      <c r="E98" s="15"/>
      <c r="F98" s="17"/>
      <c r="G98" s="17"/>
      <c r="H98" s="27"/>
      <c r="I98" s="58"/>
      <c r="J98" s="15"/>
      <c r="K98" s="23"/>
    </row>
    <row r="99" spans="1:11" s="16" customFormat="1" ht="18.75">
      <c r="A99" s="26"/>
      <c r="B99" s="26"/>
      <c r="C99" s="14"/>
      <c r="D99" s="15"/>
      <c r="E99" s="15"/>
      <c r="F99" s="17"/>
      <c r="G99" s="17"/>
      <c r="H99" s="27"/>
      <c r="I99" s="58"/>
      <c r="J99" s="15"/>
      <c r="K99" s="23"/>
    </row>
    <row r="100" spans="1:11" s="16" customFormat="1" ht="18.75">
      <c r="A100" s="26"/>
      <c r="B100" s="26"/>
      <c r="C100" s="14"/>
      <c r="D100" s="15"/>
      <c r="E100" s="15"/>
      <c r="F100" s="17"/>
      <c r="G100" s="17"/>
      <c r="H100" s="27"/>
      <c r="I100" s="58"/>
      <c r="J100" s="15"/>
      <c r="K100" s="23"/>
    </row>
    <row r="101" spans="1:11" s="16" customFormat="1" ht="18.75">
      <c r="A101" s="26"/>
      <c r="B101" s="26"/>
      <c r="C101" s="14"/>
      <c r="D101" s="15"/>
      <c r="E101" s="15"/>
      <c r="F101" s="17"/>
      <c r="G101" s="17"/>
      <c r="H101" s="27"/>
      <c r="I101" s="58"/>
      <c r="J101" s="15"/>
      <c r="K101" s="23"/>
    </row>
    <row r="102" spans="1:11" s="16" customFormat="1" ht="18.75">
      <c r="A102" s="26"/>
      <c r="B102" s="26"/>
      <c r="C102" s="14"/>
      <c r="D102" s="15"/>
      <c r="E102" s="15"/>
      <c r="F102" s="17"/>
      <c r="G102" s="17"/>
      <c r="H102" s="27"/>
      <c r="I102" s="58"/>
      <c r="J102" s="15"/>
      <c r="K102" s="23"/>
    </row>
    <row r="103" spans="1:11" s="16" customFormat="1" ht="18.75">
      <c r="A103" s="26"/>
      <c r="B103" s="26"/>
      <c r="C103" s="14"/>
      <c r="D103" s="15"/>
      <c r="E103" s="15"/>
      <c r="F103" s="17"/>
      <c r="G103" s="17"/>
      <c r="H103" s="27"/>
      <c r="I103" s="58"/>
      <c r="J103" s="15"/>
      <c r="K103" s="23"/>
    </row>
    <row r="104" spans="1:11" s="16" customFormat="1" ht="18.75">
      <c r="A104" s="26"/>
      <c r="B104" s="26"/>
      <c r="C104" s="14"/>
      <c r="D104" s="15"/>
      <c r="E104" s="15"/>
      <c r="F104" s="17"/>
      <c r="G104" s="17"/>
      <c r="H104" s="27"/>
      <c r="I104" s="58"/>
      <c r="J104" s="15"/>
      <c r="K104" s="23"/>
    </row>
    <row r="105" spans="1:11" s="16" customFormat="1" ht="18.75">
      <c r="A105" s="26"/>
      <c r="B105" s="26"/>
      <c r="C105" s="14"/>
      <c r="D105" s="15"/>
      <c r="E105" s="15"/>
      <c r="F105" s="17"/>
      <c r="G105" s="17"/>
      <c r="H105" s="27"/>
      <c r="I105" s="58"/>
      <c r="J105" s="15"/>
      <c r="K105" s="23"/>
    </row>
    <row r="106" spans="1:11" s="16" customFormat="1" ht="18.75">
      <c r="A106" s="26"/>
      <c r="B106" s="26"/>
      <c r="C106" s="14"/>
      <c r="D106" s="15"/>
      <c r="E106" s="15"/>
      <c r="F106" s="17"/>
      <c r="G106" s="17"/>
      <c r="H106" s="27"/>
      <c r="I106" s="58"/>
      <c r="J106" s="15"/>
      <c r="K106" s="23"/>
    </row>
    <row r="107" spans="1:11" s="16" customFormat="1" ht="18.75">
      <c r="A107" s="26"/>
      <c r="B107" s="26"/>
      <c r="C107" s="14"/>
      <c r="D107" s="15"/>
      <c r="E107" s="15"/>
      <c r="F107" s="17"/>
      <c r="G107" s="17"/>
      <c r="H107" s="27"/>
      <c r="I107" s="58"/>
      <c r="J107" s="15"/>
      <c r="K107" s="23"/>
    </row>
    <row r="108" spans="1:11" s="16" customFormat="1" ht="18.75">
      <c r="A108" s="26"/>
      <c r="B108" s="26"/>
      <c r="C108" s="14"/>
      <c r="D108" s="15"/>
      <c r="E108" s="15"/>
      <c r="F108" s="17"/>
      <c r="G108" s="17"/>
      <c r="H108" s="27"/>
      <c r="I108" s="58"/>
      <c r="J108" s="15"/>
      <c r="K108" s="23"/>
    </row>
    <row r="109" spans="1:11" s="16" customFormat="1" ht="18.75">
      <c r="A109" s="26"/>
      <c r="B109" s="26"/>
      <c r="C109" s="14"/>
      <c r="D109" s="15"/>
      <c r="E109" s="15"/>
      <c r="F109" s="17"/>
      <c r="G109" s="17"/>
      <c r="H109" s="27"/>
      <c r="I109" s="58"/>
      <c r="J109" s="15"/>
      <c r="K109" s="23"/>
    </row>
    <row r="110" spans="1:11" s="16" customFormat="1" ht="18.75">
      <c r="A110" s="26"/>
      <c r="B110" s="26"/>
      <c r="C110" s="14"/>
      <c r="D110" s="15"/>
      <c r="E110" s="15"/>
      <c r="F110" s="17"/>
      <c r="G110" s="17"/>
      <c r="H110" s="27"/>
      <c r="I110" s="58"/>
      <c r="J110" s="15"/>
      <c r="K110" s="23"/>
    </row>
    <row r="111" spans="1:11" s="16" customFormat="1" ht="18.75">
      <c r="A111" s="26"/>
      <c r="B111" s="26"/>
      <c r="C111" s="14"/>
      <c r="D111" s="15"/>
      <c r="E111" s="15"/>
      <c r="F111" s="17"/>
      <c r="G111" s="17"/>
      <c r="H111" s="27"/>
      <c r="I111" s="58"/>
      <c r="J111" s="15"/>
      <c r="K111" s="23"/>
    </row>
    <row r="112" spans="1:11" s="16" customFormat="1" ht="18.75">
      <c r="A112" s="26"/>
      <c r="B112" s="26"/>
      <c r="C112" s="14"/>
      <c r="D112" s="15"/>
      <c r="E112" s="15"/>
      <c r="F112" s="17"/>
      <c r="G112" s="17"/>
      <c r="H112" s="27"/>
      <c r="I112" s="58"/>
      <c r="J112" s="15"/>
      <c r="K112" s="23"/>
    </row>
    <row r="113" spans="1:11" s="16" customFormat="1" ht="18.75">
      <c r="A113" s="26"/>
      <c r="B113" s="26"/>
      <c r="C113" s="14"/>
      <c r="D113" s="15"/>
      <c r="E113" s="15"/>
      <c r="F113" s="17"/>
      <c r="G113" s="17"/>
      <c r="H113" s="27"/>
      <c r="I113" s="58"/>
      <c r="J113" s="15"/>
      <c r="K113" s="23"/>
    </row>
    <row r="114" spans="1:11" s="16" customFormat="1" ht="18.75">
      <c r="A114" s="26"/>
      <c r="B114" s="26"/>
      <c r="C114" s="14"/>
      <c r="D114" s="15"/>
      <c r="E114" s="15"/>
      <c r="F114" s="17"/>
      <c r="G114" s="17"/>
      <c r="H114" s="27"/>
      <c r="I114" s="58"/>
      <c r="J114" s="15"/>
      <c r="K114" s="23"/>
    </row>
    <row r="115" spans="1:11" s="16" customFormat="1" ht="18.75">
      <c r="A115" s="26"/>
      <c r="B115" s="26"/>
      <c r="C115" s="14"/>
      <c r="D115" s="15"/>
      <c r="E115" s="15"/>
      <c r="F115" s="17"/>
      <c r="G115" s="17"/>
      <c r="H115" s="27"/>
      <c r="I115" s="58"/>
      <c r="J115" s="15"/>
      <c r="K115" s="23"/>
    </row>
    <row r="116" spans="1:11" s="16" customFormat="1" ht="18.75">
      <c r="A116" s="26"/>
      <c r="B116" s="26"/>
      <c r="C116" s="14"/>
      <c r="D116" s="15"/>
      <c r="E116" s="15"/>
      <c r="F116" s="17"/>
      <c r="G116" s="17"/>
      <c r="H116" s="27"/>
      <c r="I116" s="58"/>
      <c r="J116" s="15"/>
      <c r="K116" s="23"/>
    </row>
    <row r="117" spans="1:11" s="16" customFormat="1" ht="18.75">
      <c r="A117" s="26"/>
      <c r="B117" s="26"/>
      <c r="C117" s="14"/>
      <c r="D117" s="15"/>
      <c r="E117" s="15"/>
      <c r="F117" s="17"/>
      <c r="G117" s="17"/>
      <c r="H117" s="27"/>
      <c r="I117" s="58"/>
      <c r="J117" s="15"/>
      <c r="K117" s="23"/>
    </row>
    <row r="118" spans="1:11" s="16" customFormat="1" ht="18.75">
      <c r="A118" s="26"/>
      <c r="B118" s="26"/>
      <c r="C118" s="14"/>
      <c r="D118" s="15"/>
      <c r="E118" s="15"/>
      <c r="F118" s="17"/>
      <c r="G118" s="17"/>
      <c r="H118" s="27"/>
      <c r="I118" s="58"/>
      <c r="J118" s="15"/>
      <c r="K118" s="23"/>
    </row>
    <row r="119" spans="1:11" s="16" customFormat="1" ht="18.75">
      <c r="A119" s="26"/>
      <c r="B119" s="26"/>
      <c r="C119" s="14"/>
      <c r="D119" s="15"/>
      <c r="E119" s="15"/>
      <c r="F119" s="17"/>
      <c r="G119" s="17"/>
      <c r="H119" s="27"/>
      <c r="I119" s="58"/>
      <c r="J119" s="15"/>
      <c r="K119" s="23"/>
    </row>
    <row r="120" spans="1:11" s="16" customFormat="1" ht="18.75">
      <c r="A120" s="26"/>
      <c r="B120" s="26"/>
      <c r="C120" s="14"/>
      <c r="D120" s="15"/>
      <c r="E120" s="15"/>
      <c r="F120" s="17"/>
      <c r="G120" s="17"/>
      <c r="H120" s="27"/>
      <c r="I120" s="58"/>
      <c r="J120" s="15"/>
      <c r="K120" s="23"/>
    </row>
    <row r="121" spans="1:11" s="16" customFormat="1" ht="18.75">
      <c r="A121" s="26"/>
      <c r="B121" s="26"/>
      <c r="C121" s="14"/>
      <c r="D121" s="15"/>
      <c r="E121" s="15"/>
      <c r="F121" s="17"/>
      <c r="G121" s="17"/>
      <c r="H121" s="27"/>
      <c r="I121" s="58"/>
      <c r="J121" s="15"/>
      <c r="K121" s="23"/>
    </row>
    <row r="122" spans="1:11" s="16" customFormat="1" ht="18.75">
      <c r="A122" s="26"/>
      <c r="B122" s="26"/>
      <c r="C122" s="14"/>
      <c r="D122" s="15"/>
      <c r="E122" s="15"/>
      <c r="F122" s="17"/>
      <c r="G122" s="17"/>
      <c r="H122" s="27"/>
      <c r="I122" s="58"/>
      <c r="J122" s="15"/>
      <c r="K122" s="23"/>
    </row>
    <row r="123" spans="1:11" s="16" customFormat="1" ht="18.75">
      <c r="A123" s="26"/>
      <c r="B123" s="26"/>
      <c r="C123" s="14"/>
      <c r="D123" s="15"/>
      <c r="E123" s="15"/>
      <c r="F123" s="17"/>
      <c r="G123" s="17"/>
      <c r="H123" s="27"/>
      <c r="I123" s="58"/>
      <c r="J123" s="15"/>
      <c r="K123" s="23"/>
    </row>
    <row r="124" spans="1:11" s="16" customFormat="1" ht="18.75">
      <c r="A124" s="26"/>
      <c r="B124" s="26"/>
      <c r="C124" s="14"/>
      <c r="D124" s="15"/>
      <c r="E124" s="15"/>
      <c r="F124" s="17"/>
      <c r="G124" s="17"/>
      <c r="H124" s="27"/>
      <c r="I124" s="58"/>
      <c r="J124" s="15"/>
      <c r="K124" s="23"/>
    </row>
  </sheetData>
  <sheetProtection/>
  <mergeCells count="16">
    <mergeCell ref="A13:B13"/>
    <mergeCell ref="C13:C14"/>
    <mergeCell ref="D13:D14"/>
    <mergeCell ref="E13:E14"/>
    <mergeCell ref="F13:F14"/>
    <mergeCell ref="G13:G14"/>
    <mergeCell ref="D15:D21"/>
    <mergeCell ref="H13:H14"/>
    <mergeCell ref="I13:I14"/>
    <mergeCell ref="J13:J14"/>
    <mergeCell ref="K13:K14"/>
    <mergeCell ref="F1:I2"/>
    <mergeCell ref="K1:K2"/>
    <mergeCell ref="F3:G3"/>
    <mergeCell ref="F4:G4"/>
    <mergeCell ref="F5:G5"/>
  </mergeCells>
  <dataValidations count="6">
    <dataValidation type="list" allowBlank="1" showInputMessage="1" sqref="J22:J124">
      <formula1>"Trực Tiếp, Chuyển Khoản"</formula1>
    </dataValidation>
    <dataValidation type="list" showInputMessage="1" showErrorMessage="1" sqref="N14:N21">
      <formula1>$H$22:$H$124</formula1>
    </dataValidation>
    <dataValidation type="list" allowBlank="1" showInputMessage="1" showErrorMessage="1" sqref="N22:N26">
      <formula1>$H$22:$H$124</formula1>
    </dataValidation>
    <dataValidation type="list" allowBlank="1" showInputMessage="1" showErrorMessage="1" sqref="G31">
      <formula1>$H$22:$H$136</formula1>
    </dataValidation>
    <dataValidation allowBlank="1" showInputMessage="1" sqref="O14:O21"/>
    <dataValidation type="list" allowBlank="1" showInputMessage="1" sqref="I22:I124">
      <formula1>$F$7:$F$12</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24"/>
  <sheetViews>
    <sheetView zoomScale="70" zoomScaleNormal="70" zoomScalePageLayoutView="0" workbookViewId="0" topLeftCell="F1">
      <pane ySplit="14" topLeftCell="A27" activePane="bottomLeft" state="frozen"/>
      <selection pane="topLeft" activeCell="I71" sqref="I71"/>
      <selection pane="bottomLeft" activeCell="I71" sqref="I71"/>
    </sheetView>
  </sheetViews>
  <sheetFormatPr defaultColWidth="9.140625" defaultRowHeight="12.75"/>
  <cols>
    <col min="1" max="2" width="9.140625" style="6" customWidth="1"/>
    <col min="3" max="3" width="14.7109375" style="5" customWidth="1"/>
    <col min="4" max="5" width="40.28125" style="3" customWidth="1"/>
    <col min="6" max="6" width="36.00390625" style="2" customWidth="1"/>
    <col min="7" max="7" width="28.8515625" style="4" customWidth="1"/>
    <col min="8" max="8" width="32.140625" style="1" customWidth="1"/>
    <col min="9" max="9" width="41.7109375" style="1" customWidth="1"/>
    <col min="10" max="10" width="40.7109375" style="1" customWidth="1"/>
    <col min="11" max="11" width="29.7109375" style="1" customWidth="1"/>
    <col min="12" max="13" width="9.140625" style="6" customWidth="1"/>
    <col min="14" max="14" width="51.7109375" style="6" customWidth="1"/>
    <col min="15" max="15" width="50.57421875" style="6" customWidth="1"/>
    <col min="16" max="16384" width="9.140625" style="6" customWidth="1"/>
  </cols>
  <sheetData>
    <row r="1" spans="3:11" s="7" customFormat="1" ht="24">
      <c r="C1" s="8"/>
      <c r="D1" s="10"/>
      <c r="E1" s="10"/>
      <c r="F1" s="223" t="s">
        <v>2</v>
      </c>
      <c r="G1" s="223"/>
      <c r="H1" s="223"/>
      <c r="I1" s="223"/>
      <c r="J1" s="38"/>
      <c r="K1" s="217"/>
    </row>
    <row r="2" spans="3:11" s="7" customFormat="1" ht="24">
      <c r="C2" s="9"/>
      <c r="D2" s="11"/>
      <c r="E2" s="11"/>
      <c r="F2" s="223"/>
      <c r="G2" s="223"/>
      <c r="H2" s="223"/>
      <c r="I2" s="223"/>
      <c r="J2" s="38"/>
      <c r="K2" s="217"/>
    </row>
    <row r="3" spans="3:11" s="7" customFormat="1" ht="42">
      <c r="C3" s="9"/>
      <c r="D3" s="11"/>
      <c r="E3" s="11"/>
      <c r="F3" s="221" t="s">
        <v>17</v>
      </c>
      <c r="G3" s="222"/>
      <c r="H3" s="33" t="s">
        <v>18</v>
      </c>
      <c r="I3" s="33" t="s">
        <v>19</v>
      </c>
      <c r="J3" s="39"/>
      <c r="K3" s="30"/>
    </row>
    <row r="4" spans="3:11" s="7" customFormat="1" ht="18">
      <c r="C4" s="9"/>
      <c r="D4" s="12"/>
      <c r="E4" s="12"/>
      <c r="F4" s="224" t="s">
        <v>26</v>
      </c>
      <c r="G4" s="224"/>
      <c r="H4" s="28" t="s">
        <v>27</v>
      </c>
      <c r="I4" s="28" t="s">
        <v>0</v>
      </c>
      <c r="J4" s="40"/>
      <c r="K4" s="31"/>
    </row>
    <row r="5" spans="3:11" s="7" customFormat="1" ht="18">
      <c r="C5" s="9"/>
      <c r="D5" s="12"/>
      <c r="E5" s="12"/>
      <c r="F5" s="234">
        <f>G6+G7+G8+G9+G10+G11+G12</f>
        <v>0</v>
      </c>
      <c r="G5" s="224"/>
      <c r="H5" s="37">
        <f>H7+H8+H9+H10+H11+H12</f>
        <v>0</v>
      </c>
      <c r="I5" s="37">
        <f>F5-H5</f>
        <v>0</v>
      </c>
      <c r="J5" s="40"/>
      <c r="K5" s="31"/>
    </row>
    <row r="6" spans="3:11" s="7" customFormat="1" ht="18.75">
      <c r="C6" s="9"/>
      <c r="D6" s="12"/>
      <c r="E6" s="12"/>
      <c r="F6" s="35" t="s">
        <v>20</v>
      </c>
      <c r="G6" s="36">
        <f>H15</f>
        <v>0</v>
      </c>
      <c r="H6" s="28"/>
      <c r="I6" s="28"/>
      <c r="J6" s="40"/>
      <c r="K6" s="31"/>
    </row>
    <row r="7" spans="3:11" s="7" customFormat="1" ht="18.75">
      <c r="C7" s="13"/>
      <c r="D7" s="12"/>
      <c r="E7" s="12"/>
      <c r="F7" s="34" t="s">
        <v>21</v>
      </c>
      <c r="G7" s="29">
        <f>SUMIF(I22:I209,F7,F22:F209)</f>
        <v>0</v>
      </c>
      <c r="H7" s="29">
        <f>SUMIF(I22:I209,F7,G22:G209)</f>
        <v>0</v>
      </c>
      <c r="I7" s="29">
        <f aca="true" t="shared" si="0" ref="I7:I12">G7-H7</f>
        <v>0</v>
      </c>
      <c r="J7" s="41"/>
      <c r="K7" s="32"/>
    </row>
    <row r="8" spans="3:11" s="7" customFormat="1" ht="18.75">
      <c r="C8" s="13"/>
      <c r="D8" s="12"/>
      <c r="E8" s="12"/>
      <c r="F8" s="34" t="s">
        <v>22</v>
      </c>
      <c r="G8" s="29">
        <f>SUMIF(I22:I209,F8,F22:F209)</f>
        <v>0</v>
      </c>
      <c r="H8" s="29">
        <f>SUMIF(I22:I209,F8,G22:G209)</f>
        <v>0</v>
      </c>
      <c r="I8" s="29">
        <f t="shared" si="0"/>
        <v>0</v>
      </c>
      <c r="J8" s="41"/>
      <c r="K8" s="32"/>
    </row>
    <row r="9" spans="3:11" s="7" customFormat="1" ht="18.75">
      <c r="C9" s="13"/>
      <c r="D9" s="12"/>
      <c r="E9" s="12"/>
      <c r="F9" s="34" t="s">
        <v>23</v>
      </c>
      <c r="G9" s="29">
        <f>SUMIF(I22:I209,F9,F22:F209)</f>
        <v>0</v>
      </c>
      <c r="H9" s="29">
        <f>SUMIF(I22:I209,F9,G22:G209)</f>
        <v>0</v>
      </c>
      <c r="I9" s="29">
        <f t="shared" si="0"/>
        <v>0</v>
      </c>
      <c r="J9" s="41"/>
      <c r="K9" s="32"/>
    </row>
    <row r="10" spans="3:11" s="7" customFormat="1" ht="38.25">
      <c r="C10" s="13"/>
      <c r="D10" s="12"/>
      <c r="E10" s="12"/>
      <c r="F10" s="34" t="s">
        <v>24</v>
      </c>
      <c r="G10" s="29">
        <f>SUMIF(I22:I209,F10,F22:F209)</f>
        <v>0</v>
      </c>
      <c r="H10" s="29">
        <f>SUMIF(I22:I209,F10,G22:G209)</f>
        <v>0</v>
      </c>
      <c r="I10" s="29">
        <f t="shared" si="0"/>
        <v>0</v>
      </c>
      <c r="J10" s="41"/>
      <c r="K10" s="32"/>
    </row>
    <row r="11" spans="3:11" s="7" customFormat="1" ht="38.25">
      <c r="C11" s="13"/>
      <c r="D11" s="12"/>
      <c r="E11" s="12"/>
      <c r="F11" s="34" t="s">
        <v>25</v>
      </c>
      <c r="G11" s="29">
        <f>SUMIF(I22:I209,F11,F22:F209)</f>
        <v>0</v>
      </c>
      <c r="H11" s="29">
        <f>SUMIF(I22:I209,F11,G22:G209)</f>
        <v>0</v>
      </c>
      <c r="I11" s="29">
        <f t="shared" si="0"/>
        <v>0</v>
      </c>
      <c r="J11" s="41"/>
      <c r="K11" s="32"/>
    </row>
    <row r="12" spans="3:11" s="7" customFormat="1" ht="57">
      <c r="C12" s="13"/>
      <c r="D12" s="12"/>
      <c r="E12" s="12"/>
      <c r="F12" s="57" t="s">
        <v>34</v>
      </c>
      <c r="G12" s="29">
        <f>SUMIF(I22:I209,F12,F22:F209)</f>
        <v>0</v>
      </c>
      <c r="H12" s="29">
        <f>SUMIF(I22:I209,F12,G22:G209)</f>
        <v>0</v>
      </c>
      <c r="I12" s="29">
        <f t="shared" si="0"/>
        <v>0</v>
      </c>
      <c r="J12" s="41"/>
      <c r="K12" s="32"/>
    </row>
    <row r="13" spans="1:15" s="7" customFormat="1" ht="18.75">
      <c r="A13" s="232" t="s">
        <v>11</v>
      </c>
      <c r="B13" s="233"/>
      <c r="C13" s="228" t="s">
        <v>1</v>
      </c>
      <c r="D13" s="220" t="s">
        <v>3</v>
      </c>
      <c r="E13" s="220" t="s">
        <v>4</v>
      </c>
      <c r="F13" s="220" t="s">
        <v>5</v>
      </c>
      <c r="G13" s="230" t="s">
        <v>6</v>
      </c>
      <c r="H13" s="225" t="s">
        <v>28</v>
      </c>
      <c r="I13" s="225" t="s">
        <v>15</v>
      </c>
      <c r="J13" s="227" t="s">
        <v>16</v>
      </c>
      <c r="K13" s="218" t="s">
        <v>14</v>
      </c>
      <c r="N13" s="18"/>
      <c r="O13" s="18"/>
    </row>
    <row r="14" spans="1:15" s="7" customFormat="1" ht="18.75">
      <c r="A14" s="21" t="s">
        <v>5</v>
      </c>
      <c r="B14" s="21" t="s">
        <v>6</v>
      </c>
      <c r="C14" s="229"/>
      <c r="D14" s="219"/>
      <c r="E14" s="219"/>
      <c r="F14" s="219"/>
      <c r="G14" s="231"/>
      <c r="H14" s="219"/>
      <c r="I14" s="226"/>
      <c r="J14" s="219"/>
      <c r="K14" s="219"/>
      <c r="N14" s="18"/>
      <c r="O14" s="19"/>
    </row>
    <row r="15" spans="1:15" s="7" customFormat="1" ht="18.75">
      <c r="A15" s="25"/>
      <c r="B15" s="25"/>
      <c r="C15" s="22"/>
      <c r="D15" s="27" t="s">
        <v>12</v>
      </c>
      <c r="E15" s="23"/>
      <c r="F15" s="23"/>
      <c r="G15" s="24"/>
      <c r="H15" s="51">
        <f>'Tháng 4'!I5</f>
        <v>0</v>
      </c>
      <c r="I15" s="23"/>
      <c r="J15" s="23"/>
      <c r="K15" s="23"/>
      <c r="N15" s="18"/>
      <c r="O15" s="19"/>
    </row>
    <row r="16" spans="1:15" s="7" customFormat="1" ht="18.75">
      <c r="A16" s="25"/>
      <c r="B16" s="25"/>
      <c r="C16" s="22"/>
      <c r="D16" s="27"/>
      <c r="E16" s="34" t="s">
        <v>21</v>
      </c>
      <c r="F16" s="24"/>
      <c r="G16" s="24"/>
      <c r="H16" s="51">
        <f>'Tháng 5'!I7</f>
        <v>0</v>
      </c>
      <c r="I16" s="23"/>
      <c r="J16" s="23"/>
      <c r="K16" s="23"/>
      <c r="N16" s="19"/>
      <c r="O16" s="19"/>
    </row>
    <row r="17" spans="1:15" s="7" customFormat="1" ht="18.75">
      <c r="A17" s="25"/>
      <c r="B17" s="25"/>
      <c r="C17" s="22"/>
      <c r="D17" s="27"/>
      <c r="E17" s="34" t="s">
        <v>22</v>
      </c>
      <c r="F17" s="24"/>
      <c r="G17" s="24"/>
      <c r="H17" s="51">
        <f>'Tháng 5'!I8</f>
        <v>0</v>
      </c>
      <c r="I17" s="23"/>
      <c r="J17" s="23"/>
      <c r="K17" s="23"/>
      <c r="N17" s="19"/>
      <c r="O17" s="19"/>
    </row>
    <row r="18" spans="1:15" s="7" customFormat="1" ht="18.75">
      <c r="A18" s="25"/>
      <c r="B18" s="25"/>
      <c r="C18" s="22"/>
      <c r="D18" s="27"/>
      <c r="E18" s="34" t="s">
        <v>23</v>
      </c>
      <c r="F18" s="24"/>
      <c r="G18" s="24"/>
      <c r="H18" s="51">
        <f>'Tháng 5'!I9</f>
        <v>0</v>
      </c>
      <c r="I18" s="23"/>
      <c r="J18" s="23"/>
      <c r="K18" s="23"/>
      <c r="N18" s="19"/>
      <c r="O18" s="19"/>
    </row>
    <row r="19" spans="1:15" s="7" customFormat="1" ht="38.25">
      <c r="A19" s="25"/>
      <c r="B19" s="25"/>
      <c r="C19" s="22"/>
      <c r="D19" s="27"/>
      <c r="E19" s="34" t="s">
        <v>24</v>
      </c>
      <c r="F19" s="24"/>
      <c r="G19" s="24"/>
      <c r="H19" s="51">
        <f>'Tháng 5'!I10</f>
        <v>0</v>
      </c>
      <c r="I19" s="23"/>
      <c r="J19" s="23"/>
      <c r="K19" s="23"/>
      <c r="N19" s="19"/>
      <c r="O19" s="19"/>
    </row>
    <row r="20" spans="1:15" s="7" customFormat="1" ht="38.25">
      <c r="A20" s="25"/>
      <c r="B20" s="25"/>
      <c r="C20" s="22"/>
      <c r="D20" s="27"/>
      <c r="E20" s="34" t="s">
        <v>25</v>
      </c>
      <c r="F20" s="24"/>
      <c r="G20" s="24"/>
      <c r="H20" s="51">
        <f>'Tháng 5'!I11</f>
        <v>0</v>
      </c>
      <c r="I20" s="23"/>
      <c r="J20" s="23"/>
      <c r="K20" s="23"/>
      <c r="N20" s="19"/>
      <c r="O20" s="19"/>
    </row>
    <row r="21" spans="1:15" s="7" customFormat="1" ht="57">
      <c r="A21" s="25"/>
      <c r="B21" s="25"/>
      <c r="C21" s="22"/>
      <c r="D21" s="27"/>
      <c r="E21" s="57" t="s">
        <v>34</v>
      </c>
      <c r="F21" s="24"/>
      <c r="G21" s="24"/>
      <c r="H21" s="51">
        <f>'Tháng 5'!I12</f>
        <v>0</v>
      </c>
      <c r="I21" s="23"/>
      <c r="J21" s="23"/>
      <c r="K21" s="23"/>
      <c r="N21" s="19"/>
      <c r="O21" s="19"/>
    </row>
    <row r="22" spans="1:15" s="16" customFormat="1" ht="18.75">
      <c r="A22" s="26"/>
      <c r="B22" s="26"/>
      <c r="C22" s="14"/>
      <c r="D22" s="15" t="s">
        <v>7</v>
      </c>
      <c r="E22" s="15" t="s">
        <v>8</v>
      </c>
      <c r="F22" s="17">
        <v>70000</v>
      </c>
      <c r="G22" s="17">
        <v>9000</v>
      </c>
      <c r="H22" s="27"/>
      <c r="I22" s="58"/>
      <c r="J22" s="15"/>
      <c r="K22" s="23"/>
      <c r="N22" s="18"/>
      <c r="O22" s="20"/>
    </row>
    <row r="23" spans="1:15" s="16" customFormat="1" ht="18.75">
      <c r="A23" s="26"/>
      <c r="B23" s="26"/>
      <c r="C23" s="14"/>
      <c r="D23" s="15" t="s">
        <v>9</v>
      </c>
      <c r="E23" s="15" t="s">
        <v>8</v>
      </c>
      <c r="F23" s="17">
        <v>60000</v>
      </c>
      <c r="G23" s="17">
        <v>930000</v>
      </c>
      <c r="H23" s="27"/>
      <c r="I23" s="58"/>
      <c r="J23" s="15"/>
      <c r="K23" s="23"/>
      <c r="N23" s="18"/>
      <c r="O23" s="20"/>
    </row>
    <row r="24" spans="1:15" s="16" customFormat="1" ht="18.75">
      <c r="A24" s="26"/>
      <c r="B24" s="26"/>
      <c r="C24" s="14"/>
      <c r="D24" s="15" t="s">
        <v>10</v>
      </c>
      <c r="E24" s="15" t="s">
        <v>8</v>
      </c>
      <c r="F24" s="17">
        <v>20000</v>
      </c>
      <c r="G24" s="17">
        <v>30000</v>
      </c>
      <c r="H24" s="27"/>
      <c r="I24" s="58"/>
      <c r="J24" s="15"/>
      <c r="K24" s="23"/>
      <c r="N24" s="18"/>
      <c r="O24" s="20"/>
    </row>
    <row r="25" spans="1:15" s="16" customFormat="1" ht="18.75">
      <c r="A25" s="26"/>
      <c r="B25" s="26"/>
      <c r="C25" s="14"/>
      <c r="D25" s="15"/>
      <c r="E25" s="15"/>
      <c r="F25" s="17">
        <v>8458</v>
      </c>
      <c r="G25" s="17">
        <v>56457</v>
      </c>
      <c r="H25" s="27"/>
      <c r="I25" s="58"/>
      <c r="J25" s="15"/>
      <c r="K25" s="23"/>
      <c r="N25" s="18"/>
      <c r="O25" s="20"/>
    </row>
    <row r="26" spans="1:15" s="16" customFormat="1" ht="18.75">
      <c r="A26" s="26"/>
      <c r="B26" s="26"/>
      <c r="C26" s="14"/>
      <c r="D26" s="15"/>
      <c r="E26" s="15"/>
      <c r="F26" s="17">
        <v>4484</v>
      </c>
      <c r="G26" s="17">
        <v>7457</v>
      </c>
      <c r="H26" s="27"/>
      <c r="I26" s="58"/>
      <c r="J26" s="15"/>
      <c r="K26" s="23"/>
      <c r="N26" s="18"/>
      <c r="O26" s="20"/>
    </row>
    <row r="27" spans="1:11" s="16" customFormat="1" ht="18.75">
      <c r="A27" s="26"/>
      <c r="B27" s="26"/>
      <c r="C27" s="14"/>
      <c r="D27" s="15"/>
      <c r="E27" s="15"/>
      <c r="F27" s="17"/>
      <c r="G27" s="17"/>
      <c r="H27" s="27"/>
      <c r="I27" s="58"/>
      <c r="J27" s="15"/>
      <c r="K27" s="23"/>
    </row>
    <row r="28" spans="1:11" s="16" customFormat="1" ht="18.75">
      <c r="A28" s="26"/>
      <c r="B28" s="26"/>
      <c r="C28" s="14"/>
      <c r="D28" s="15"/>
      <c r="E28" s="15"/>
      <c r="F28" s="17"/>
      <c r="G28" s="17"/>
      <c r="H28" s="27"/>
      <c r="I28" s="58"/>
      <c r="J28" s="15"/>
      <c r="K28" s="23"/>
    </row>
    <row r="29" spans="1:11" s="16" customFormat="1" ht="18.75">
      <c r="A29" s="26"/>
      <c r="B29" s="26"/>
      <c r="C29" s="14"/>
      <c r="D29" s="15"/>
      <c r="E29" s="15"/>
      <c r="F29" s="17"/>
      <c r="G29" s="17"/>
      <c r="H29" s="27"/>
      <c r="I29" s="58"/>
      <c r="J29" s="15"/>
      <c r="K29" s="23"/>
    </row>
    <row r="30" spans="1:11" s="16" customFormat="1" ht="18.75">
      <c r="A30" s="26"/>
      <c r="B30" s="26"/>
      <c r="C30" s="14"/>
      <c r="D30" s="15"/>
      <c r="E30" s="15"/>
      <c r="F30" s="17"/>
      <c r="G30" s="17"/>
      <c r="H30" s="27"/>
      <c r="I30" s="58"/>
      <c r="J30" s="15"/>
      <c r="K30" s="23"/>
    </row>
    <row r="31" spans="1:11" s="16" customFormat="1" ht="18.75">
      <c r="A31" s="26"/>
      <c r="B31" s="26"/>
      <c r="C31" s="14"/>
      <c r="D31" s="15"/>
      <c r="E31" s="15"/>
      <c r="F31" s="17"/>
      <c r="G31" s="17"/>
      <c r="H31" s="27"/>
      <c r="I31" s="58"/>
      <c r="J31" s="15"/>
      <c r="K31" s="23"/>
    </row>
    <row r="32" spans="1:11" s="16" customFormat="1" ht="18.75">
      <c r="A32" s="26"/>
      <c r="B32" s="26"/>
      <c r="C32" s="14"/>
      <c r="D32" s="15"/>
      <c r="E32" s="15"/>
      <c r="F32" s="17"/>
      <c r="G32" s="17"/>
      <c r="H32" s="27"/>
      <c r="I32" s="58"/>
      <c r="J32" s="15"/>
      <c r="K32" s="23"/>
    </row>
    <row r="33" spans="1:11" s="16" customFormat="1" ht="18.75">
      <c r="A33" s="26"/>
      <c r="B33" s="26"/>
      <c r="C33" s="14"/>
      <c r="D33" s="15"/>
      <c r="E33" s="15"/>
      <c r="F33" s="17"/>
      <c r="G33" s="17"/>
      <c r="H33" s="27"/>
      <c r="I33" s="58"/>
      <c r="J33" s="15"/>
      <c r="K33" s="23"/>
    </row>
    <row r="34" spans="1:11" s="16" customFormat="1" ht="18.75">
      <c r="A34" s="26"/>
      <c r="B34" s="26"/>
      <c r="C34" s="14"/>
      <c r="D34" s="15"/>
      <c r="E34" s="15"/>
      <c r="F34" s="17"/>
      <c r="G34" s="17"/>
      <c r="H34" s="27"/>
      <c r="I34" s="58"/>
      <c r="J34" s="15"/>
      <c r="K34" s="23"/>
    </row>
    <row r="35" spans="1:11" s="16" customFormat="1" ht="18.75">
      <c r="A35" s="26"/>
      <c r="B35" s="26"/>
      <c r="C35" s="14"/>
      <c r="D35" s="15"/>
      <c r="E35" s="15"/>
      <c r="F35" s="17"/>
      <c r="G35" s="17"/>
      <c r="H35" s="27"/>
      <c r="I35" s="58"/>
      <c r="J35" s="15"/>
      <c r="K35" s="23"/>
    </row>
    <row r="36" spans="1:11" s="16" customFormat="1" ht="18.75">
      <c r="A36" s="26"/>
      <c r="B36" s="26"/>
      <c r="C36" s="14"/>
      <c r="D36" s="15"/>
      <c r="E36" s="15"/>
      <c r="F36" s="17"/>
      <c r="G36" s="17"/>
      <c r="H36" s="27"/>
      <c r="I36" s="58"/>
      <c r="J36" s="15"/>
      <c r="K36" s="23"/>
    </row>
    <row r="37" spans="1:11" s="16" customFormat="1" ht="18.75">
      <c r="A37" s="26"/>
      <c r="B37" s="26"/>
      <c r="C37" s="14"/>
      <c r="D37" s="15"/>
      <c r="E37" s="15"/>
      <c r="F37" s="17"/>
      <c r="G37" s="17"/>
      <c r="H37" s="27"/>
      <c r="I37" s="58"/>
      <c r="J37" s="15"/>
      <c r="K37" s="23"/>
    </row>
    <row r="38" spans="1:11" s="16" customFormat="1" ht="18.75">
      <c r="A38" s="26"/>
      <c r="B38" s="26"/>
      <c r="C38" s="14"/>
      <c r="D38" s="15"/>
      <c r="E38" s="15"/>
      <c r="F38" s="17"/>
      <c r="G38" s="17"/>
      <c r="H38" s="27"/>
      <c r="I38" s="58"/>
      <c r="J38" s="15"/>
      <c r="K38" s="23"/>
    </row>
    <row r="39" spans="1:11" s="16" customFormat="1" ht="18.75">
      <c r="A39" s="26"/>
      <c r="B39" s="26"/>
      <c r="C39" s="14"/>
      <c r="D39" s="15"/>
      <c r="E39" s="15"/>
      <c r="F39" s="17"/>
      <c r="G39" s="17"/>
      <c r="H39" s="27"/>
      <c r="I39" s="58"/>
      <c r="J39" s="15"/>
      <c r="K39" s="23"/>
    </row>
    <row r="40" spans="1:11" s="16" customFormat="1" ht="18.75">
      <c r="A40" s="26"/>
      <c r="B40" s="26"/>
      <c r="C40" s="14"/>
      <c r="D40" s="15"/>
      <c r="E40" s="15"/>
      <c r="F40" s="17"/>
      <c r="G40" s="17"/>
      <c r="H40" s="27"/>
      <c r="I40" s="58"/>
      <c r="J40" s="15"/>
      <c r="K40" s="23"/>
    </row>
    <row r="41" spans="1:11" s="16" customFormat="1" ht="18.75">
      <c r="A41" s="26"/>
      <c r="B41" s="26"/>
      <c r="C41" s="14"/>
      <c r="D41" s="15"/>
      <c r="E41" s="15"/>
      <c r="F41" s="17"/>
      <c r="G41" s="17"/>
      <c r="H41" s="27"/>
      <c r="I41" s="58"/>
      <c r="J41" s="15"/>
      <c r="K41" s="23"/>
    </row>
    <row r="42" spans="1:11" s="16" customFormat="1" ht="18.75">
      <c r="A42" s="26"/>
      <c r="B42" s="26"/>
      <c r="C42" s="14"/>
      <c r="D42" s="15"/>
      <c r="E42" s="15"/>
      <c r="F42" s="17"/>
      <c r="G42" s="17"/>
      <c r="H42" s="27"/>
      <c r="I42" s="58"/>
      <c r="J42" s="15"/>
      <c r="K42" s="23"/>
    </row>
    <row r="43" spans="1:11" s="16" customFormat="1" ht="18.75">
      <c r="A43" s="26"/>
      <c r="B43" s="26"/>
      <c r="C43" s="14"/>
      <c r="D43" s="15"/>
      <c r="E43" s="15"/>
      <c r="F43" s="17"/>
      <c r="G43" s="17"/>
      <c r="H43" s="27"/>
      <c r="I43" s="58"/>
      <c r="J43" s="15"/>
      <c r="K43" s="23"/>
    </row>
    <row r="44" spans="1:11" s="16" customFormat="1" ht="18.75">
      <c r="A44" s="26"/>
      <c r="B44" s="26"/>
      <c r="C44" s="14"/>
      <c r="D44" s="15"/>
      <c r="E44" s="15"/>
      <c r="F44" s="17"/>
      <c r="G44" s="17"/>
      <c r="H44" s="27"/>
      <c r="I44" s="58"/>
      <c r="J44" s="15"/>
      <c r="K44" s="23"/>
    </row>
    <row r="45" spans="1:11" s="16" customFormat="1" ht="18.75">
      <c r="A45" s="26"/>
      <c r="B45" s="26"/>
      <c r="C45" s="14"/>
      <c r="D45" s="15"/>
      <c r="E45" s="15"/>
      <c r="F45" s="17"/>
      <c r="G45" s="17"/>
      <c r="H45" s="27"/>
      <c r="I45" s="58"/>
      <c r="J45" s="15"/>
      <c r="K45" s="23"/>
    </row>
    <row r="46" spans="1:11" s="16" customFormat="1" ht="18.75">
      <c r="A46" s="26"/>
      <c r="B46" s="26"/>
      <c r="C46" s="14"/>
      <c r="D46" s="15"/>
      <c r="E46" s="15"/>
      <c r="F46" s="17"/>
      <c r="G46" s="17"/>
      <c r="H46" s="27"/>
      <c r="I46" s="58"/>
      <c r="J46" s="15"/>
      <c r="K46" s="23"/>
    </row>
    <row r="47" spans="1:11" s="16" customFormat="1" ht="18.75">
      <c r="A47" s="26"/>
      <c r="B47" s="26"/>
      <c r="C47" s="14"/>
      <c r="D47" s="15"/>
      <c r="E47" s="15"/>
      <c r="F47" s="17"/>
      <c r="G47" s="17"/>
      <c r="H47" s="27"/>
      <c r="I47" s="58"/>
      <c r="J47" s="15"/>
      <c r="K47" s="23"/>
    </row>
    <row r="48" spans="1:11" s="16" customFormat="1" ht="18.75">
      <c r="A48" s="26"/>
      <c r="B48" s="26"/>
      <c r="C48" s="14"/>
      <c r="D48" s="15"/>
      <c r="E48" s="15"/>
      <c r="F48" s="17"/>
      <c r="G48" s="17"/>
      <c r="H48" s="27"/>
      <c r="I48" s="58"/>
      <c r="J48" s="15"/>
      <c r="K48" s="23"/>
    </row>
    <row r="49" spans="1:11" s="16" customFormat="1" ht="18.75">
      <c r="A49" s="26"/>
      <c r="B49" s="26"/>
      <c r="C49" s="14"/>
      <c r="D49" s="15"/>
      <c r="E49" s="15"/>
      <c r="F49" s="17"/>
      <c r="G49" s="17"/>
      <c r="H49" s="27"/>
      <c r="I49" s="58"/>
      <c r="J49" s="15"/>
      <c r="K49" s="23"/>
    </row>
    <row r="50" spans="1:11" s="16" customFormat="1" ht="18.75">
      <c r="A50" s="26"/>
      <c r="B50" s="26"/>
      <c r="C50" s="14"/>
      <c r="D50" s="15"/>
      <c r="E50" s="15"/>
      <c r="F50" s="17"/>
      <c r="G50" s="17"/>
      <c r="H50" s="27"/>
      <c r="I50" s="58"/>
      <c r="J50" s="15"/>
      <c r="K50" s="23"/>
    </row>
    <row r="51" spans="1:11" s="16" customFormat="1" ht="18.75">
      <c r="A51" s="26"/>
      <c r="B51" s="26"/>
      <c r="C51" s="14"/>
      <c r="D51" s="15"/>
      <c r="E51" s="15"/>
      <c r="F51" s="17"/>
      <c r="G51" s="17"/>
      <c r="H51" s="27"/>
      <c r="I51" s="58"/>
      <c r="J51" s="15"/>
      <c r="K51" s="23"/>
    </row>
    <row r="52" spans="1:11" s="16" customFormat="1" ht="18.75">
      <c r="A52" s="26"/>
      <c r="B52" s="26"/>
      <c r="C52" s="14"/>
      <c r="D52" s="15"/>
      <c r="E52" s="15"/>
      <c r="F52" s="17"/>
      <c r="G52" s="17"/>
      <c r="H52" s="27"/>
      <c r="I52" s="58"/>
      <c r="J52" s="15"/>
      <c r="K52" s="23"/>
    </row>
    <row r="53" spans="1:11" s="16" customFormat="1" ht="18.75">
      <c r="A53" s="26"/>
      <c r="B53" s="26"/>
      <c r="C53" s="14"/>
      <c r="D53" s="15"/>
      <c r="E53" s="15"/>
      <c r="F53" s="17"/>
      <c r="G53" s="17"/>
      <c r="H53" s="27"/>
      <c r="I53" s="58"/>
      <c r="J53" s="15"/>
      <c r="K53" s="23"/>
    </row>
    <row r="54" spans="1:11" s="16" customFormat="1" ht="18.75">
      <c r="A54" s="26"/>
      <c r="B54" s="26"/>
      <c r="C54" s="14"/>
      <c r="D54" s="15"/>
      <c r="E54" s="15"/>
      <c r="F54" s="17"/>
      <c r="G54" s="17"/>
      <c r="H54" s="27"/>
      <c r="I54" s="58"/>
      <c r="J54" s="15"/>
      <c r="K54" s="23"/>
    </row>
    <row r="55" spans="1:11" s="16" customFormat="1" ht="18.75">
      <c r="A55" s="26"/>
      <c r="B55" s="26"/>
      <c r="C55" s="14"/>
      <c r="D55" s="15"/>
      <c r="E55" s="15"/>
      <c r="F55" s="17"/>
      <c r="G55" s="17"/>
      <c r="H55" s="27"/>
      <c r="I55" s="58"/>
      <c r="J55" s="15"/>
      <c r="K55" s="23"/>
    </row>
    <row r="56" spans="1:11" s="16" customFormat="1" ht="18.75">
      <c r="A56" s="26"/>
      <c r="B56" s="26"/>
      <c r="C56" s="14"/>
      <c r="D56" s="15"/>
      <c r="E56" s="15"/>
      <c r="F56" s="17"/>
      <c r="G56" s="17"/>
      <c r="H56" s="27"/>
      <c r="I56" s="58"/>
      <c r="J56" s="15"/>
      <c r="K56" s="23"/>
    </row>
    <row r="57" spans="1:11" s="16" customFormat="1" ht="18.75">
      <c r="A57" s="26"/>
      <c r="B57" s="26"/>
      <c r="C57" s="14"/>
      <c r="D57" s="15"/>
      <c r="E57" s="15"/>
      <c r="F57" s="17"/>
      <c r="G57" s="17"/>
      <c r="H57" s="27"/>
      <c r="I57" s="58"/>
      <c r="J57" s="15"/>
      <c r="K57" s="23"/>
    </row>
    <row r="58" spans="1:11" s="16" customFormat="1" ht="18.75">
      <c r="A58" s="26"/>
      <c r="B58" s="26"/>
      <c r="C58" s="14"/>
      <c r="D58" s="15"/>
      <c r="E58" s="15"/>
      <c r="F58" s="17"/>
      <c r="G58" s="17"/>
      <c r="H58" s="27"/>
      <c r="I58" s="58"/>
      <c r="J58" s="15"/>
      <c r="K58" s="23"/>
    </row>
    <row r="59" spans="1:11" s="16" customFormat="1" ht="18.75">
      <c r="A59" s="26"/>
      <c r="B59" s="26"/>
      <c r="C59" s="14"/>
      <c r="D59" s="15"/>
      <c r="E59" s="15"/>
      <c r="F59" s="17"/>
      <c r="G59" s="17"/>
      <c r="H59" s="27"/>
      <c r="I59" s="58"/>
      <c r="J59" s="15"/>
      <c r="K59" s="23"/>
    </row>
    <row r="60" spans="1:11" s="16" customFormat="1" ht="18.75">
      <c r="A60" s="26"/>
      <c r="B60" s="26"/>
      <c r="C60" s="14"/>
      <c r="D60" s="15"/>
      <c r="E60" s="15"/>
      <c r="F60" s="17"/>
      <c r="G60" s="17"/>
      <c r="H60" s="27"/>
      <c r="I60" s="58"/>
      <c r="J60" s="15"/>
      <c r="K60" s="23"/>
    </row>
    <row r="61" spans="1:11" s="16" customFormat="1" ht="18.75">
      <c r="A61" s="26"/>
      <c r="B61" s="26"/>
      <c r="C61" s="14"/>
      <c r="D61" s="15"/>
      <c r="E61" s="15"/>
      <c r="F61" s="17"/>
      <c r="G61" s="17"/>
      <c r="H61" s="27"/>
      <c r="I61" s="58"/>
      <c r="J61" s="15"/>
      <c r="K61" s="23"/>
    </row>
    <row r="62" spans="1:11" s="16" customFormat="1" ht="18.75">
      <c r="A62" s="26"/>
      <c r="B62" s="26"/>
      <c r="C62" s="14"/>
      <c r="D62" s="15"/>
      <c r="E62" s="15"/>
      <c r="F62" s="17"/>
      <c r="G62" s="17"/>
      <c r="H62" s="27"/>
      <c r="I62" s="58"/>
      <c r="J62" s="15"/>
      <c r="K62" s="23"/>
    </row>
    <row r="63" spans="1:11" s="16" customFormat="1" ht="18.75">
      <c r="A63" s="26"/>
      <c r="B63" s="26"/>
      <c r="C63" s="14"/>
      <c r="D63" s="15"/>
      <c r="E63" s="15"/>
      <c r="F63" s="17"/>
      <c r="G63" s="17"/>
      <c r="H63" s="27"/>
      <c r="I63" s="58"/>
      <c r="J63" s="15"/>
      <c r="K63" s="23"/>
    </row>
    <row r="64" spans="1:11" s="16" customFormat="1" ht="18.75">
      <c r="A64" s="26"/>
      <c r="B64" s="26"/>
      <c r="C64" s="14"/>
      <c r="D64" s="15"/>
      <c r="E64" s="15"/>
      <c r="F64" s="17"/>
      <c r="G64" s="17"/>
      <c r="H64" s="27"/>
      <c r="I64" s="58"/>
      <c r="J64" s="15"/>
      <c r="K64" s="23"/>
    </row>
    <row r="65" spans="1:11" s="16" customFormat="1" ht="18.75">
      <c r="A65" s="26"/>
      <c r="B65" s="26"/>
      <c r="C65" s="14"/>
      <c r="D65" s="15"/>
      <c r="E65" s="15"/>
      <c r="F65" s="17"/>
      <c r="G65" s="17"/>
      <c r="H65" s="27"/>
      <c r="I65" s="58"/>
      <c r="J65" s="15"/>
      <c r="K65" s="23"/>
    </row>
    <row r="66" spans="1:11" s="16" customFormat="1" ht="18.75">
      <c r="A66" s="26"/>
      <c r="B66" s="26"/>
      <c r="C66" s="14"/>
      <c r="D66" s="15"/>
      <c r="E66" s="15"/>
      <c r="F66" s="17"/>
      <c r="G66" s="17"/>
      <c r="H66" s="27"/>
      <c r="I66" s="58"/>
      <c r="J66" s="15"/>
      <c r="K66" s="23"/>
    </row>
    <row r="67" spans="1:11" s="16" customFormat="1" ht="18.75">
      <c r="A67" s="26"/>
      <c r="B67" s="26"/>
      <c r="C67" s="14"/>
      <c r="D67" s="15"/>
      <c r="E67" s="15"/>
      <c r="F67" s="17"/>
      <c r="G67" s="17"/>
      <c r="H67" s="27"/>
      <c r="I67" s="58"/>
      <c r="J67" s="15"/>
      <c r="K67" s="23"/>
    </row>
    <row r="68" spans="1:11" s="16" customFormat="1" ht="18.75">
      <c r="A68" s="26"/>
      <c r="B68" s="26"/>
      <c r="C68" s="14"/>
      <c r="D68" s="15"/>
      <c r="E68" s="15"/>
      <c r="F68" s="17"/>
      <c r="G68" s="17"/>
      <c r="H68" s="27"/>
      <c r="I68" s="58"/>
      <c r="J68" s="15"/>
      <c r="K68" s="23"/>
    </row>
    <row r="69" spans="1:11" s="16" customFormat="1" ht="18.75">
      <c r="A69" s="26"/>
      <c r="B69" s="26"/>
      <c r="C69" s="14"/>
      <c r="D69" s="15"/>
      <c r="E69" s="15"/>
      <c r="F69" s="17"/>
      <c r="G69" s="17"/>
      <c r="H69" s="27"/>
      <c r="I69" s="58"/>
      <c r="J69" s="15"/>
      <c r="K69" s="23"/>
    </row>
    <row r="70" spans="1:11" s="16" customFormat="1" ht="18.75">
      <c r="A70" s="26"/>
      <c r="B70" s="26"/>
      <c r="C70" s="14"/>
      <c r="D70" s="15"/>
      <c r="E70" s="15"/>
      <c r="F70" s="17"/>
      <c r="G70" s="17"/>
      <c r="H70" s="27"/>
      <c r="I70" s="58"/>
      <c r="J70" s="15"/>
      <c r="K70" s="23"/>
    </row>
    <row r="71" spans="1:11" s="16" customFormat="1" ht="18.75">
      <c r="A71" s="26"/>
      <c r="B71" s="26"/>
      <c r="C71" s="14"/>
      <c r="D71" s="15"/>
      <c r="E71" s="15"/>
      <c r="F71" s="17"/>
      <c r="G71" s="17"/>
      <c r="H71" s="27"/>
      <c r="I71" s="58"/>
      <c r="J71" s="15"/>
      <c r="K71" s="23"/>
    </row>
    <row r="72" spans="1:11" s="16" customFormat="1" ht="18.75">
      <c r="A72" s="26"/>
      <c r="B72" s="26"/>
      <c r="C72" s="14"/>
      <c r="D72" s="15"/>
      <c r="E72" s="15"/>
      <c r="F72" s="17"/>
      <c r="G72" s="17"/>
      <c r="H72" s="27"/>
      <c r="I72" s="58"/>
      <c r="J72" s="15"/>
      <c r="K72" s="23"/>
    </row>
    <row r="73" spans="1:11" s="16" customFormat="1" ht="18.75">
      <c r="A73" s="26"/>
      <c r="B73" s="26"/>
      <c r="C73" s="14"/>
      <c r="D73" s="15"/>
      <c r="E73" s="15"/>
      <c r="F73" s="17"/>
      <c r="G73" s="17"/>
      <c r="H73" s="27"/>
      <c r="I73" s="58"/>
      <c r="J73" s="15"/>
      <c r="K73" s="23"/>
    </row>
    <row r="74" spans="1:11" s="16" customFormat="1" ht="18.75">
      <c r="A74" s="26"/>
      <c r="B74" s="26"/>
      <c r="C74" s="14"/>
      <c r="D74" s="15"/>
      <c r="E74" s="15"/>
      <c r="F74" s="17"/>
      <c r="G74" s="17"/>
      <c r="H74" s="27"/>
      <c r="I74" s="58"/>
      <c r="J74" s="15"/>
      <c r="K74" s="23"/>
    </row>
    <row r="75" spans="1:11" s="16" customFormat="1" ht="18.75">
      <c r="A75" s="26"/>
      <c r="B75" s="26"/>
      <c r="C75" s="14"/>
      <c r="D75" s="15"/>
      <c r="E75" s="15"/>
      <c r="F75" s="17"/>
      <c r="G75" s="17"/>
      <c r="H75" s="27"/>
      <c r="I75" s="58"/>
      <c r="J75" s="15"/>
      <c r="K75" s="23"/>
    </row>
    <row r="76" spans="1:11" s="16" customFormat="1" ht="18.75">
      <c r="A76" s="26"/>
      <c r="B76" s="26"/>
      <c r="C76" s="14"/>
      <c r="D76" s="15"/>
      <c r="E76" s="15"/>
      <c r="F76" s="17"/>
      <c r="G76" s="17"/>
      <c r="H76" s="27"/>
      <c r="I76" s="58"/>
      <c r="J76" s="15"/>
      <c r="K76" s="23"/>
    </row>
    <row r="77" spans="1:11" s="16" customFormat="1" ht="18.75">
      <c r="A77" s="26"/>
      <c r="B77" s="26"/>
      <c r="C77" s="14"/>
      <c r="D77" s="15"/>
      <c r="E77" s="15"/>
      <c r="F77" s="17"/>
      <c r="G77" s="17"/>
      <c r="H77" s="27"/>
      <c r="I77" s="58"/>
      <c r="J77" s="15"/>
      <c r="K77" s="23"/>
    </row>
    <row r="78" spans="1:11" s="16" customFormat="1" ht="18.75">
      <c r="A78" s="26"/>
      <c r="B78" s="26"/>
      <c r="C78" s="14"/>
      <c r="D78" s="15"/>
      <c r="E78" s="15"/>
      <c r="F78" s="17"/>
      <c r="G78" s="17"/>
      <c r="H78" s="27"/>
      <c r="I78" s="58"/>
      <c r="J78" s="15"/>
      <c r="K78" s="23"/>
    </row>
    <row r="79" spans="1:11" s="16" customFormat="1" ht="18.75">
      <c r="A79" s="26"/>
      <c r="B79" s="26"/>
      <c r="C79" s="14"/>
      <c r="D79" s="15"/>
      <c r="E79" s="15"/>
      <c r="F79" s="17"/>
      <c r="G79" s="17"/>
      <c r="H79" s="27"/>
      <c r="I79" s="58"/>
      <c r="J79" s="15"/>
      <c r="K79" s="23"/>
    </row>
    <row r="80" spans="1:11" s="16" customFormat="1" ht="18.75">
      <c r="A80" s="26"/>
      <c r="B80" s="26"/>
      <c r="C80" s="14"/>
      <c r="D80" s="15"/>
      <c r="E80" s="15"/>
      <c r="F80" s="17"/>
      <c r="G80" s="17"/>
      <c r="H80" s="27"/>
      <c r="I80" s="58"/>
      <c r="J80" s="15"/>
      <c r="K80" s="23"/>
    </row>
    <row r="81" spans="1:11" s="16" customFormat="1" ht="18.75">
      <c r="A81" s="26"/>
      <c r="B81" s="26"/>
      <c r="C81" s="14"/>
      <c r="D81" s="15"/>
      <c r="E81" s="15"/>
      <c r="F81" s="17"/>
      <c r="G81" s="17"/>
      <c r="H81" s="27"/>
      <c r="I81" s="58"/>
      <c r="J81" s="15"/>
      <c r="K81" s="23"/>
    </row>
    <row r="82" spans="1:11" s="16" customFormat="1" ht="18.75">
      <c r="A82" s="26"/>
      <c r="B82" s="26"/>
      <c r="C82" s="14"/>
      <c r="D82" s="15"/>
      <c r="E82" s="15"/>
      <c r="F82" s="17"/>
      <c r="G82" s="17"/>
      <c r="H82" s="27"/>
      <c r="I82" s="58"/>
      <c r="J82" s="15"/>
      <c r="K82" s="23"/>
    </row>
    <row r="83" spans="1:11" s="16" customFormat="1" ht="18.75">
      <c r="A83" s="26"/>
      <c r="B83" s="26"/>
      <c r="C83" s="14"/>
      <c r="D83" s="15"/>
      <c r="E83" s="15"/>
      <c r="F83" s="17"/>
      <c r="G83" s="17"/>
      <c r="H83" s="27"/>
      <c r="I83" s="58"/>
      <c r="J83" s="15"/>
      <c r="K83" s="23"/>
    </row>
    <row r="84" spans="1:11" s="16" customFormat="1" ht="18.75">
      <c r="A84" s="26"/>
      <c r="B84" s="26"/>
      <c r="C84" s="14"/>
      <c r="D84" s="15"/>
      <c r="E84" s="15"/>
      <c r="F84" s="17"/>
      <c r="G84" s="17"/>
      <c r="H84" s="27"/>
      <c r="I84" s="58"/>
      <c r="J84" s="15"/>
      <c r="K84" s="23"/>
    </row>
    <row r="85" spans="1:11" s="16" customFormat="1" ht="18.75">
      <c r="A85" s="26"/>
      <c r="B85" s="26"/>
      <c r="C85" s="14"/>
      <c r="D85" s="15"/>
      <c r="E85" s="15"/>
      <c r="F85" s="17"/>
      <c r="G85" s="17"/>
      <c r="H85" s="27"/>
      <c r="I85" s="58"/>
      <c r="J85" s="15"/>
      <c r="K85" s="23"/>
    </row>
    <row r="86" spans="1:11" s="16" customFormat="1" ht="18.75">
      <c r="A86" s="26"/>
      <c r="B86" s="26"/>
      <c r="C86" s="14"/>
      <c r="D86" s="15"/>
      <c r="E86" s="15"/>
      <c r="F86" s="17"/>
      <c r="G86" s="17"/>
      <c r="H86" s="27"/>
      <c r="I86" s="58"/>
      <c r="J86" s="15"/>
      <c r="K86" s="23"/>
    </row>
    <row r="87" spans="1:11" s="16" customFormat="1" ht="18.75">
      <c r="A87" s="26"/>
      <c r="B87" s="26"/>
      <c r="C87" s="14"/>
      <c r="D87" s="15"/>
      <c r="E87" s="15"/>
      <c r="F87" s="17"/>
      <c r="G87" s="17"/>
      <c r="H87" s="27"/>
      <c r="I87" s="58"/>
      <c r="J87" s="15"/>
      <c r="K87" s="23"/>
    </row>
    <row r="88" spans="1:11" s="16" customFormat="1" ht="18.75">
      <c r="A88" s="26"/>
      <c r="B88" s="26"/>
      <c r="C88" s="14"/>
      <c r="D88" s="15"/>
      <c r="E88" s="15"/>
      <c r="F88" s="17"/>
      <c r="G88" s="17"/>
      <c r="H88" s="27"/>
      <c r="I88" s="58"/>
      <c r="J88" s="15"/>
      <c r="K88" s="23"/>
    </row>
    <row r="89" spans="1:11" s="16" customFormat="1" ht="18.75">
      <c r="A89" s="26"/>
      <c r="B89" s="26"/>
      <c r="C89" s="14"/>
      <c r="D89" s="15"/>
      <c r="E89" s="15"/>
      <c r="F89" s="17"/>
      <c r="G89" s="17"/>
      <c r="H89" s="27"/>
      <c r="I89" s="58"/>
      <c r="J89" s="15"/>
      <c r="K89" s="23"/>
    </row>
    <row r="90" spans="1:11" s="16" customFormat="1" ht="18.75">
      <c r="A90" s="26"/>
      <c r="B90" s="26"/>
      <c r="C90" s="14"/>
      <c r="D90" s="15"/>
      <c r="E90" s="15"/>
      <c r="F90" s="17"/>
      <c r="G90" s="17"/>
      <c r="H90" s="27"/>
      <c r="I90" s="58"/>
      <c r="J90" s="15"/>
      <c r="K90" s="23"/>
    </row>
    <row r="91" spans="1:11" s="16" customFormat="1" ht="18.75">
      <c r="A91" s="26"/>
      <c r="B91" s="26"/>
      <c r="C91" s="14"/>
      <c r="D91" s="15"/>
      <c r="E91" s="15"/>
      <c r="F91" s="17"/>
      <c r="G91" s="17"/>
      <c r="H91" s="27"/>
      <c r="I91" s="58"/>
      <c r="J91" s="15"/>
      <c r="K91" s="23"/>
    </row>
    <row r="92" spans="1:11" s="16" customFormat="1" ht="18.75">
      <c r="A92" s="26"/>
      <c r="B92" s="26"/>
      <c r="C92" s="14"/>
      <c r="D92" s="15"/>
      <c r="E92" s="15"/>
      <c r="F92" s="17"/>
      <c r="G92" s="17"/>
      <c r="H92" s="27"/>
      <c r="I92" s="58"/>
      <c r="J92" s="15"/>
      <c r="K92" s="23"/>
    </row>
    <row r="93" spans="1:11" s="16" customFormat="1" ht="18.75">
      <c r="A93" s="26"/>
      <c r="B93" s="26"/>
      <c r="C93" s="14"/>
      <c r="D93" s="15"/>
      <c r="E93" s="15"/>
      <c r="F93" s="17"/>
      <c r="G93" s="17"/>
      <c r="H93" s="27"/>
      <c r="I93" s="58"/>
      <c r="J93" s="15"/>
      <c r="K93" s="23"/>
    </row>
    <row r="94" spans="1:11" s="16" customFormat="1" ht="18.75">
      <c r="A94" s="26"/>
      <c r="B94" s="26"/>
      <c r="C94" s="14"/>
      <c r="D94" s="15"/>
      <c r="E94" s="15"/>
      <c r="F94" s="17"/>
      <c r="G94" s="17"/>
      <c r="H94" s="27"/>
      <c r="I94" s="58"/>
      <c r="J94" s="15"/>
      <c r="K94" s="23"/>
    </row>
    <row r="95" spans="1:11" s="16" customFormat="1" ht="18.75">
      <c r="A95" s="26"/>
      <c r="B95" s="26"/>
      <c r="C95" s="14"/>
      <c r="D95" s="15"/>
      <c r="E95" s="15"/>
      <c r="F95" s="17"/>
      <c r="G95" s="17"/>
      <c r="H95" s="27"/>
      <c r="I95" s="58"/>
      <c r="J95" s="15"/>
      <c r="K95" s="23"/>
    </row>
    <row r="96" spans="1:11" s="16" customFormat="1" ht="18.75">
      <c r="A96" s="26"/>
      <c r="B96" s="26"/>
      <c r="C96" s="14"/>
      <c r="D96" s="15"/>
      <c r="E96" s="15"/>
      <c r="F96" s="17"/>
      <c r="G96" s="17"/>
      <c r="H96" s="27"/>
      <c r="I96" s="58"/>
      <c r="J96" s="15"/>
      <c r="K96" s="23"/>
    </row>
    <row r="97" spans="1:11" s="16" customFormat="1" ht="18.75">
      <c r="A97" s="26"/>
      <c r="B97" s="26"/>
      <c r="C97" s="14"/>
      <c r="D97" s="15"/>
      <c r="E97" s="15"/>
      <c r="F97" s="17"/>
      <c r="G97" s="17"/>
      <c r="H97" s="27"/>
      <c r="I97" s="58"/>
      <c r="J97" s="15"/>
      <c r="K97" s="23"/>
    </row>
    <row r="98" spans="1:11" s="16" customFormat="1" ht="18.75">
      <c r="A98" s="26"/>
      <c r="B98" s="26"/>
      <c r="C98" s="14"/>
      <c r="D98" s="15"/>
      <c r="E98" s="15"/>
      <c r="F98" s="17"/>
      <c r="G98" s="17"/>
      <c r="H98" s="27"/>
      <c r="I98" s="58"/>
      <c r="J98" s="15"/>
      <c r="K98" s="23"/>
    </row>
    <row r="99" spans="1:11" s="16" customFormat="1" ht="18.75">
      <c r="A99" s="26"/>
      <c r="B99" s="26"/>
      <c r="C99" s="14"/>
      <c r="D99" s="15"/>
      <c r="E99" s="15"/>
      <c r="F99" s="17"/>
      <c r="G99" s="17"/>
      <c r="H99" s="27"/>
      <c r="I99" s="58"/>
      <c r="J99" s="15"/>
      <c r="K99" s="23"/>
    </row>
    <row r="100" spans="1:11" s="16" customFormat="1" ht="18.75">
      <c r="A100" s="26"/>
      <c r="B100" s="26"/>
      <c r="C100" s="14"/>
      <c r="D100" s="15"/>
      <c r="E100" s="15"/>
      <c r="F100" s="17"/>
      <c r="G100" s="17"/>
      <c r="H100" s="27"/>
      <c r="I100" s="58"/>
      <c r="J100" s="15"/>
      <c r="K100" s="23"/>
    </row>
    <row r="101" spans="1:11" s="16" customFormat="1" ht="18.75">
      <c r="A101" s="26"/>
      <c r="B101" s="26"/>
      <c r="C101" s="14"/>
      <c r="D101" s="15"/>
      <c r="E101" s="15"/>
      <c r="F101" s="17"/>
      <c r="G101" s="17"/>
      <c r="H101" s="27"/>
      <c r="I101" s="58"/>
      <c r="J101" s="15"/>
      <c r="K101" s="23"/>
    </row>
    <row r="102" spans="1:11" s="16" customFormat="1" ht="18.75">
      <c r="A102" s="26"/>
      <c r="B102" s="26"/>
      <c r="C102" s="14"/>
      <c r="D102" s="15"/>
      <c r="E102" s="15"/>
      <c r="F102" s="17"/>
      <c r="G102" s="17"/>
      <c r="H102" s="27"/>
      <c r="I102" s="58"/>
      <c r="J102" s="15"/>
      <c r="K102" s="23"/>
    </row>
    <row r="103" spans="1:11" s="16" customFormat="1" ht="18.75">
      <c r="A103" s="26"/>
      <c r="B103" s="26"/>
      <c r="C103" s="14"/>
      <c r="D103" s="15"/>
      <c r="E103" s="15"/>
      <c r="F103" s="17"/>
      <c r="G103" s="17"/>
      <c r="H103" s="27"/>
      <c r="I103" s="58"/>
      <c r="J103" s="15"/>
      <c r="K103" s="23"/>
    </row>
    <row r="104" spans="1:11" s="16" customFormat="1" ht="18.75">
      <c r="A104" s="26"/>
      <c r="B104" s="26"/>
      <c r="C104" s="14"/>
      <c r="D104" s="15"/>
      <c r="E104" s="15"/>
      <c r="F104" s="17"/>
      <c r="G104" s="17"/>
      <c r="H104" s="27"/>
      <c r="I104" s="58"/>
      <c r="J104" s="15"/>
      <c r="K104" s="23"/>
    </row>
    <row r="105" spans="1:11" s="16" customFormat="1" ht="18.75">
      <c r="A105" s="26"/>
      <c r="B105" s="26"/>
      <c r="C105" s="14"/>
      <c r="D105" s="15"/>
      <c r="E105" s="15"/>
      <c r="F105" s="17"/>
      <c r="G105" s="17"/>
      <c r="H105" s="27"/>
      <c r="I105" s="58"/>
      <c r="J105" s="15"/>
      <c r="K105" s="23"/>
    </row>
    <row r="106" spans="1:11" s="16" customFormat="1" ht="18.75">
      <c r="A106" s="26"/>
      <c r="B106" s="26"/>
      <c r="C106" s="14"/>
      <c r="D106" s="15"/>
      <c r="E106" s="15"/>
      <c r="F106" s="17"/>
      <c r="G106" s="17"/>
      <c r="H106" s="27"/>
      <c r="I106" s="58"/>
      <c r="J106" s="15"/>
      <c r="K106" s="23"/>
    </row>
    <row r="107" spans="1:11" s="16" customFormat="1" ht="18.75">
      <c r="A107" s="26"/>
      <c r="B107" s="26"/>
      <c r="C107" s="14"/>
      <c r="D107" s="15"/>
      <c r="E107" s="15"/>
      <c r="F107" s="17"/>
      <c r="G107" s="17"/>
      <c r="H107" s="27"/>
      <c r="I107" s="58"/>
      <c r="J107" s="15"/>
      <c r="K107" s="23"/>
    </row>
    <row r="108" spans="1:11" s="16" customFormat="1" ht="18.75">
      <c r="A108" s="26"/>
      <c r="B108" s="26"/>
      <c r="C108" s="14"/>
      <c r="D108" s="15"/>
      <c r="E108" s="15"/>
      <c r="F108" s="17"/>
      <c r="G108" s="17"/>
      <c r="H108" s="27"/>
      <c r="I108" s="58"/>
      <c r="J108" s="15"/>
      <c r="K108" s="23"/>
    </row>
    <row r="109" spans="1:11" s="16" customFormat="1" ht="18.75">
      <c r="A109" s="26"/>
      <c r="B109" s="26"/>
      <c r="C109" s="14"/>
      <c r="D109" s="15"/>
      <c r="E109" s="15"/>
      <c r="F109" s="17"/>
      <c r="G109" s="17"/>
      <c r="H109" s="27"/>
      <c r="I109" s="58"/>
      <c r="J109" s="15"/>
      <c r="K109" s="23"/>
    </row>
    <row r="110" spans="1:11" s="16" customFormat="1" ht="18.75">
      <c r="A110" s="26"/>
      <c r="B110" s="26"/>
      <c r="C110" s="14"/>
      <c r="D110" s="15"/>
      <c r="E110" s="15"/>
      <c r="F110" s="17"/>
      <c r="G110" s="17"/>
      <c r="H110" s="27"/>
      <c r="I110" s="58"/>
      <c r="J110" s="15"/>
      <c r="K110" s="23"/>
    </row>
    <row r="111" spans="1:11" s="16" customFormat="1" ht="18.75">
      <c r="A111" s="26"/>
      <c r="B111" s="26"/>
      <c r="C111" s="14"/>
      <c r="D111" s="15"/>
      <c r="E111" s="15"/>
      <c r="F111" s="17"/>
      <c r="G111" s="17"/>
      <c r="H111" s="27"/>
      <c r="I111" s="58"/>
      <c r="J111" s="15"/>
      <c r="K111" s="23"/>
    </row>
    <row r="112" spans="1:11" s="16" customFormat="1" ht="18.75">
      <c r="A112" s="26"/>
      <c r="B112" s="26"/>
      <c r="C112" s="14"/>
      <c r="D112" s="15"/>
      <c r="E112" s="15"/>
      <c r="F112" s="17"/>
      <c r="G112" s="17"/>
      <c r="H112" s="27"/>
      <c r="I112" s="58"/>
      <c r="J112" s="15"/>
      <c r="K112" s="23"/>
    </row>
    <row r="113" spans="1:11" s="16" customFormat="1" ht="18.75">
      <c r="A113" s="26"/>
      <c r="B113" s="26"/>
      <c r="C113" s="14"/>
      <c r="D113" s="15"/>
      <c r="E113" s="15"/>
      <c r="F113" s="17"/>
      <c r="G113" s="17"/>
      <c r="H113" s="27"/>
      <c r="I113" s="58"/>
      <c r="J113" s="15"/>
      <c r="K113" s="23"/>
    </row>
    <row r="114" spans="1:11" s="16" customFormat="1" ht="18.75">
      <c r="A114" s="26"/>
      <c r="B114" s="26"/>
      <c r="C114" s="14"/>
      <c r="D114" s="15"/>
      <c r="E114" s="15"/>
      <c r="F114" s="17"/>
      <c r="G114" s="17"/>
      <c r="H114" s="27"/>
      <c r="I114" s="58"/>
      <c r="J114" s="15"/>
      <c r="K114" s="23"/>
    </row>
    <row r="115" spans="1:11" s="16" customFormat="1" ht="18.75">
      <c r="A115" s="26"/>
      <c r="B115" s="26"/>
      <c r="C115" s="14"/>
      <c r="D115" s="15"/>
      <c r="E115" s="15"/>
      <c r="F115" s="17"/>
      <c r="G115" s="17"/>
      <c r="H115" s="27"/>
      <c r="I115" s="58"/>
      <c r="J115" s="15"/>
      <c r="K115" s="23"/>
    </row>
    <row r="116" spans="1:11" s="16" customFormat="1" ht="18.75">
      <c r="A116" s="26"/>
      <c r="B116" s="26"/>
      <c r="C116" s="14"/>
      <c r="D116" s="15"/>
      <c r="E116" s="15"/>
      <c r="F116" s="17"/>
      <c r="G116" s="17"/>
      <c r="H116" s="27"/>
      <c r="I116" s="58"/>
      <c r="J116" s="15"/>
      <c r="K116" s="23"/>
    </row>
    <row r="117" spans="1:11" s="16" customFormat="1" ht="18.75">
      <c r="A117" s="26"/>
      <c r="B117" s="26"/>
      <c r="C117" s="14"/>
      <c r="D117" s="15"/>
      <c r="E117" s="15"/>
      <c r="F117" s="17"/>
      <c r="G117" s="17"/>
      <c r="H117" s="27"/>
      <c r="I117" s="58"/>
      <c r="J117" s="15"/>
      <c r="K117" s="23"/>
    </row>
    <row r="118" spans="1:11" s="16" customFormat="1" ht="18.75">
      <c r="A118" s="26"/>
      <c r="B118" s="26"/>
      <c r="C118" s="14"/>
      <c r="D118" s="15"/>
      <c r="E118" s="15"/>
      <c r="F118" s="17"/>
      <c r="G118" s="17"/>
      <c r="H118" s="27"/>
      <c r="I118" s="58"/>
      <c r="J118" s="15"/>
      <c r="K118" s="23"/>
    </row>
    <row r="119" spans="1:11" s="16" customFormat="1" ht="18.75">
      <c r="A119" s="26"/>
      <c r="B119" s="26"/>
      <c r="C119" s="14"/>
      <c r="D119" s="15"/>
      <c r="E119" s="15"/>
      <c r="F119" s="17"/>
      <c r="G119" s="17"/>
      <c r="H119" s="27"/>
      <c r="I119" s="58"/>
      <c r="J119" s="15"/>
      <c r="K119" s="23"/>
    </row>
    <row r="120" spans="1:11" s="16" customFormat="1" ht="18.75">
      <c r="A120" s="26"/>
      <c r="B120" s="26"/>
      <c r="C120" s="14"/>
      <c r="D120" s="15"/>
      <c r="E120" s="15"/>
      <c r="F120" s="17"/>
      <c r="G120" s="17"/>
      <c r="H120" s="27"/>
      <c r="I120" s="58"/>
      <c r="J120" s="15"/>
      <c r="K120" s="23"/>
    </row>
    <row r="121" spans="1:11" s="16" customFormat="1" ht="18.75">
      <c r="A121" s="26"/>
      <c r="B121" s="26"/>
      <c r="C121" s="14"/>
      <c r="D121" s="15"/>
      <c r="E121" s="15"/>
      <c r="F121" s="17"/>
      <c r="G121" s="17"/>
      <c r="H121" s="27"/>
      <c r="I121" s="58"/>
      <c r="J121" s="15"/>
      <c r="K121" s="23"/>
    </row>
    <row r="122" spans="1:11" s="16" customFormat="1" ht="18.75">
      <c r="A122" s="26"/>
      <c r="B122" s="26"/>
      <c r="C122" s="14"/>
      <c r="D122" s="15"/>
      <c r="E122" s="15"/>
      <c r="F122" s="17"/>
      <c r="G122" s="17"/>
      <c r="H122" s="27"/>
      <c r="I122" s="58"/>
      <c r="J122" s="15"/>
      <c r="K122" s="23"/>
    </row>
    <row r="123" spans="1:11" s="16" customFormat="1" ht="18.75">
      <c r="A123" s="26"/>
      <c r="B123" s="26"/>
      <c r="C123" s="14"/>
      <c r="D123" s="15"/>
      <c r="E123" s="15"/>
      <c r="F123" s="17"/>
      <c r="G123" s="17"/>
      <c r="H123" s="27"/>
      <c r="I123" s="58"/>
      <c r="J123" s="15"/>
      <c r="K123" s="23"/>
    </row>
    <row r="124" spans="1:11" s="16" customFormat="1" ht="18.75">
      <c r="A124" s="26"/>
      <c r="B124" s="26"/>
      <c r="C124" s="14"/>
      <c r="D124" s="15"/>
      <c r="E124" s="15"/>
      <c r="F124" s="17"/>
      <c r="G124" s="17"/>
      <c r="H124" s="27"/>
      <c r="I124" s="58"/>
      <c r="J124" s="15"/>
      <c r="K124" s="23"/>
    </row>
  </sheetData>
  <sheetProtection/>
  <mergeCells count="15">
    <mergeCell ref="A13:B13"/>
    <mergeCell ref="C13:C14"/>
    <mergeCell ref="D13:D14"/>
    <mergeCell ref="E13:E14"/>
    <mergeCell ref="F13:F14"/>
    <mergeCell ref="G13:G14"/>
    <mergeCell ref="H13:H14"/>
    <mergeCell ref="I13:I14"/>
    <mergeCell ref="J13:J14"/>
    <mergeCell ref="K13:K14"/>
    <mergeCell ref="F1:I2"/>
    <mergeCell ref="K1:K2"/>
    <mergeCell ref="F3:G3"/>
    <mergeCell ref="F4:G4"/>
    <mergeCell ref="F5:G5"/>
  </mergeCells>
  <dataValidations count="6">
    <dataValidation type="list" allowBlank="1" showInputMessage="1" sqref="J22:J124">
      <formula1>"Trực Tiếp, Chuyển Khoản"</formula1>
    </dataValidation>
    <dataValidation type="list" showInputMessage="1" showErrorMessage="1" sqref="N14:N21">
      <formula1>$H$22:$H$124</formula1>
    </dataValidation>
    <dataValidation type="list" allowBlank="1" showInputMessage="1" showErrorMessage="1" sqref="N22:N26">
      <formula1>$H$22:$H$124</formula1>
    </dataValidation>
    <dataValidation type="list" allowBlank="1" showInputMessage="1" showErrorMessage="1" sqref="G31">
      <formula1>$H$22:$H$136</formula1>
    </dataValidation>
    <dataValidation allowBlank="1" showInputMessage="1" sqref="O14:O21"/>
    <dataValidation type="list" allowBlank="1" showInputMessage="1" sqref="I22:I124">
      <formula1>$F$7:$F$12</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Y64"/>
  <sheetViews>
    <sheetView zoomScale="70" zoomScaleNormal="70" zoomScalePageLayoutView="0" workbookViewId="0" topLeftCell="A52">
      <selection activeCell="E64" sqref="E64"/>
    </sheetView>
  </sheetViews>
  <sheetFormatPr defaultColWidth="9.140625" defaultRowHeight="12.75" outlineLevelRow="1" outlineLevelCol="1"/>
  <cols>
    <col min="1" max="1" width="6.28125" style="136" bestFit="1" customWidth="1"/>
    <col min="2" max="2" width="5.8515625" style="136" bestFit="1" customWidth="1"/>
    <col min="3" max="3" width="20.8515625" style="138" customWidth="1"/>
    <col min="4" max="4" width="36.7109375" style="139" customWidth="1"/>
    <col min="5" max="5" width="40.28125" style="140" customWidth="1"/>
    <col min="6" max="6" width="25.8515625" style="141" bestFit="1" customWidth="1" outlineLevel="1"/>
    <col min="7" max="7" width="26.140625" style="142" customWidth="1" outlineLevel="1"/>
    <col min="8" max="8" width="35.57421875" style="142" customWidth="1" outlineLevel="1"/>
    <col min="9" max="9" width="24.00390625" style="136" customWidth="1" outlineLevel="1"/>
    <col min="10" max="10" width="35.140625" style="136" customWidth="1"/>
    <col min="11" max="11" width="9.140625" style="136" customWidth="1"/>
    <col min="12" max="12" width="51.7109375" style="136" customWidth="1"/>
    <col min="13" max="13" width="50.57421875" style="136" customWidth="1"/>
    <col min="14" max="16384" width="9.140625" style="136" customWidth="1"/>
  </cols>
  <sheetData>
    <row r="1" spans="3:10" s="127" customFormat="1" ht="24" customHeight="1">
      <c r="C1" s="128"/>
      <c r="D1" s="129"/>
      <c r="E1" s="250" t="s">
        <v>2</v>
      </c>
      <c r="F1" s="251"/>
      <c r="G1" s="251"/>
      <c r="H1" s="251"/>
      <c r="I1" s="252"/>
      <c r="J1" s="130"/>
    </row>
    <row r="2" spans="3:9" s="127" customFormat="1" ht="51" customHeight="1">
      <c r="C2" s="131"/>
      <c r="D2" s="132"/>
      <c r="E2" s="253" t="s">
        <v>651</v>
      </c>
      <c r="F2" s="256" t="s">
        <v>712</v>
      </c>
      <c r="G2" s="257"/>
      <c r="H2" s="255" t="s">
        <v>769</v>
      </c>
      <c r="I2" s="254" t="s">
        <v>19</v>
      </c>
    </row>
    <row r="3" spans="3:9" s="127" customFormat="1" ht="18.75">
      <c r="C3" s="131"/>
      <c r="D3" s="133"/>
      <c r="E3" s="253"/>
      <c r="F3" s="258">
        <f>F5+G5</f>
        <v>249797505</v>
      </c>
      <c r="G3" s="259"/>
      <c r="H3" s="255"/>
      <c r="I3" s="254"/>
    </row>
    <row r="4" spans="3:9" s="127" customFormat="1" ht="18.75">
      <c r="C4" s="131"/>
      <c r="D4" s="133"/>
      <c r="E4" s="253"/>
      <c r="F4" s="157" t="s">
        <v>770</v>
      </c>
      <c r="G4" s="158" t="s">
        <v>652</v>
      </c>
      <c r="H4" s="255"/>
      <c r="I4" s="254"/>
    </row>
    <row r="5" spans="3:9" s="127" customFormat="1" ht="18.75">
      <c r="C5" s="131"/>
      <c r="D5" s="133"/>
      <c r="E5" s="253"/>
      <c r="F5" s="163">
        <f>SUM(F6:F12)</f>
        <v>249797505</v>
      </c>
      <c r="G5" s="163">
        <f>SUM(G6:G12)</f>
        <v>0</v>
      </c>
      <c r="H5" s="155">
        <f>SUM(H6:H12)</f>
        <v>21170000</v>
      </c>
      <c r="I5" s="159">
        <f>SUM(I6:I12)</f>
        <v>228627505</v>
      </c>
    </row>
    <row r="6" spans="3:9" s="127" customFormat="1" ht="18.75" outlineLevel="1">
      <c r="C6" s="134"/>
      <c r="D6" s="133"/>
      <c r="E6" s="65" t="s">
        <v>553</v>
      </c>
      <c r="F6" s="64">
        <f aca="true" t="shared" si="0" ref="F6:F11">SUMIF(H$15:H$349,E6,F$15:F$349)</f>
        <v>0</v>
      </c>
      <c r="G6" s="64"/>
      <c r="H6" s="64">
        <f aca="true" t="shared" si="1" ref="H6:H11">SUMIF(H$15:H$349,E6,G$15:G$349)</f>
        <v>0</v>
      </c>
      <c r="I6" s="64">
        <f aca="true" t="shared" si="2" ref="I6:I12">F6+G6-H6</f>
        <v>0</v>
      </c>
    </row>
    <row r="7" spans="3:9" s="127" customFormat="1" ht="18.75" outlineLevel="1">
      <c r="C7" s="134"/>
      <c r="D7" s="133"/>
      <c r="E7" s="65" t="s">
        <v>22</v>
      </c>
      <c r="F7" s="64">
        <f t="shared" si="0"/>
        <v>0</v>
      </c>
      <c r="G7" s="64"/>
      <c r="H7" s="64">
        <f t="shared" si="1"/>
        <v>0</v>
      </c>
      <c r="I7" s="64">
        <f t="shared" si="2"/>
        <v>0</v>
      </c>
    </row>
    <row r="8" spans="3:9" s="127" customFormat="1" ht="18.75" outlineLevel="1">
      <c r="C8" s="134"/>
      <c r="D8" s="133"/>
      <c r="E8" s="65" t="s">
        <v>554</v>
      </c>
      <c r="F8" s="64">
        <f t="shared" si="0"/>
        <v>0</v>
      </c>
      <c r="G8" s="64"/>
      <c r="H8" s="64">
        <f t="shared" si="1"/>
        <v>15000000</v>
      </c>
      <c r="I8" s="64">
        <f t="shared" si="2"/>
        <v>-15000000</v>
      </c>
    </row>
    <row r="9" spans="3:9" s="127" customFormat="1" ht="18.75" outlineLevel="1">
      <c r="C9" s="134"/>
      <c r="D9" s="133"/>
      <c r="E9" s="65" t="s">
        <v>555</v>
      </c>
      <c r="F9" s="64">
        <f t="shared" si="0"/>
        <v>5000000</v>
      </c>
      <c r="G9" s="64"/>
      <c r="H9" s="64">
        <f t="shared" si="1"/>
        <v>0</v>
      </c>
      <c r="I9" s="64">
        <f t="shared" si="2"/>
        <v>5000000</v>
      </c>
    </row>
    <row r="10" spans="3:9" s="127" customFormat="1" ht="38.25" outlineLevel="1">
      <c r="C10" s="134"/>
      <c r="D10" s="133"/>
      <c r="E10" s="65" t="s">
        <v>552</v>
      </c>
      <c r="F10" s="64">
        <f t="shared" si="0"/>
        <v>23310000</v>
      </c>
      <c r="G10" s="64"/>
      <c r="H10" s="64">
        <f t="shared" si="1"/>
        <v>6170000</v>
      </c>
      <c r="I10" s="64">
        <f t="shared" si="2"/>
        <v>17140000</v>
      </c>
    </row>
    <row r="11" spans="3:9" s="127" customFormat="1" ht="57" outlineLevel="1">
      <c r="C11" s="134"/>
      <c r="D11" s="133"/>
      <c r="E11" s="65" t="s">
        <v>34</v>
      </c>
      <c r="F11" s="64">
        <f t="shared" si="0"/>
        <v>221450000</v>
      </c>
      <c r="G11" s="64"/>
      <c r="H11" s="64">
        <f t="shared" si="1"/>
        <v>0</v>
      </c>
      <c r="I11" s="64">
        <f t="shared" si="2"/>
        <v>221450000</v>
      </c>
    </row>
    <row r="12" spans="2:9" s="98" customFormat="1" ht="18.75" outlineLevel="1">
      <c r="B12" s="181"/>
      <c r="C12" s="85"/>
      <c r="D12" s="89"/>
      <c r="E12" s="65" t="s">
        <v>817</v>
      </c>
      <c r="F12" s="64">
        <f>SUMIF(H$15:H$425,E12,F$15:F$425)</f>
        <v>37505</v>
      </c>
      <c r="G12" s="64">
        <v>0</v>
      </c>
      <c r="H12" s="189">
        <f>SUMIF(H$15:H$425,E12,G$15:G$425)</f>
        <v>0</v>
      </c>
      <c r="I12" s="64">
        <f t="shared" si="2"/>
        <v>37505</v>
      </c>
    </row>
    <row r="13" spans="1:13" s="127" customFormat="1" ht="19.5" customHeight="1">
      <c r="A13" s="261" t="s">
        <v>11</v>
      </c>
      <c r="B13" s="261"/>
      <c r="C13" s="261" t="s">
        <v>670</v>
      </c>
      <c r="D13" s="260" t="s">
        <v>105</v>
      </c>
      <c r="E13" s="262" t="s">
        <v>4</v>
      </c>
      <c r="F13" s="262" t="s">
        <v>5</v>
      </c>
      <c r="G13" s="263" t="s">
        <v>567</v>
      </c>
      <c r="H13" s="225" t="s">
        <v>15</v>
      </c>
      <c r="I13" s="225" t="s">
        <v>16</v>
      </c>
      <c r="J13" s="260" t="s">
        <v>14</v>
      </c>
      <c r="L13" s="18"/>
      <c r="M13" s="18"/>
    </row>
    <row r="14" spans="1:13" s="127" customFormat="1" ht="18.75">
      <c r="A14" s="167" t="s">
        <v>5</v>
      </c>
      <c r="B14" s="167" t="s">
        <v>6</v>
      </c>
      <c r="C14" s="261"/>
      <c r="D14" s="260"/>
      <c r="E14" s="262"/>
      <c r="F14" s="262"/>
      <c r="G14" s="264"/>
      <c r="H14" s="226"/>
      <c r="I14" s="226"/>
      <c r="J14" s="260"/>
      <c r="L14" s="18"/>
      <c r="M14" s="19"/>
    </row>
    <row r="15" spans="1:10" s="82" customFormat="1" ht="58.5" customHeight="1">
      <c r="A15" s="66">
        <v>1</v>
      </c>
      <c r="B15" s="66"/>
      <c r="C15" s="69">
        <v>42156</v>
      </c>
      <c r="D15" s="70" t="s">
        <v>36</v>
      </c>
      <c r="E15" s="70" t="s">
        <v>407</v>
      </c>
      <c r="F15" s="64">
        <v>130000000</v>
      </c>
      <c r="G15" s="64"/>
      <c r="H15" s="61" t="s">
        <v>34</v>
      </c>
      <c r="I15" s="67" t="s">
        <v>84</v>
      </c>
      <c r="J15" s="114"/>
    </row>
    <row r="16" spans="1:10" s="82" customFormat="1" ht="58.5" customHeight="1">
      <c r="A16" s="66">
        <v>2</v>
      </c>
      <c r="B16" s="66"/>
      <c r="C16" s="69">
        <v>42156</v>
      </c>
      <c r="D16" s="70" t="s">
        <v>37</v>
      </c>
      <c r="E16" s="70" t="s">
        <v>38</v>
      </c>
      <c r="F16" s="64">
        <v>8000000</v>
      </c>
      <c r="G16" s="64"/>
      <c r="H16" s="61" t="s">
        <v>34</v>
      </c>
      <c r="I16" s="67" t="s">
        <v>84</v>
      </c>
      <c r="J16" s="114"/>
    </row>
    <row r="17" spans="1:10" s="82" customFormat="1" ht="58.5" customHeight="1">
      <c r="A17" s="66">
        <v>3</v>
      </c>
      <c r="B17" s="66"/>
      <c r="C17" s="69">
        <v>42156</v>
      </c>
      <c r="D17" s="70" t="s">
        <v>39</v>
      </c>
      <c r="E17" s="70" t="s">
        <v>369</v>
      </c>
      <c r="F17" s="64">
        <v>1000000</v>
      </c>
      <c r="G17" s="64"/>
      <c r="H17" s="61" t="s">
        <v>34</v>
      </c>
      <c r="I17" s="67" t="s">
        <v>84</v>
      </c>
      <c r="J17" s="114"/>
    </row>
    <row r="18" spans="1:51" s="71" customFormat="1" ht="58.5" customHeight="1">
      <c r="A18" s="66">
        <v>4</v>
      </c>
      <c r="B18" s="25"/>
      <c r="C18" s="69">
        <v>42156</v>
      </c>
      <c r="D18" s="58" t="s">
        <v>40</v>
      </c>
      <c r="E18" s="58" t="s">
        <v>187</v>
      </c>
      <c r="F18" s="17">
        <v>1000000</v>
      </c>
      <c r="G18" s="17"/>
      <c r="H18" s="61" t="s">
        <v>34</v>
      </c>
      <c r="I18" s="67" t="s">
        <v>84</v>
      </c>
      <c r="J18" s="114"/>
      <c r="K18" s="76"/>
      <c r="L18" s="18"/>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1:51" s="71" customFormat="1" ht="58.5" customHeight="1">
      <c r="A19" s="66">
        <v>5</v>
      </c>
      <c r="B19" s="25"/>
      <c r="C19" s="69">
        <v>42156</v>
      </c>
      <c r="D19" s="58" t="s">
        <v>41</v>
      </c>
      <c r="E19" s="58" t="s">
        <v>38</v>
      </c>
      <c r="F19" s="17">
        <v>5000000</v>
      </c>
      <c r="G19" s="17"/>
      <c r="H19" s="61" t="s">
        <v>34</v>
      </c>
      <c r="I19" s="67" t="s">
        <v>84</v>
      </c>
      <c r="J19" s="114"/>
      <c r="K19" s="76"/>
      <c r="L19" s="18"/>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1:51" s="71" customFormat="1" ht="58.5" customHeight="1">
      <c r="A20" s="66">
        <v>6</v>
      </c>
      <c r="B20" s="25"/>
      <c r="C20" s="69">
        <v>42156</v>
      </c>
      <c r="D20" s="58" t="s">
        <v>42</v>
      </c>
      <c r="E20" s="58" t="s">
        <v>369</v>
      </c>
      <c r="F20" s="17">
        <v>200000</v>
      </c>
      <c r="G20" s="17"/>
      <c r="H20" s="61" t="s">
        <v>34</v>
      </c>
      <c r="I20" s="67" t="s">
        <v>84</v>
      </c>
      <c r="J20" s="114"/>
      <c r="K20" s="76"/>
      <c r="L20" s="18"/>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1:51" s="71" customFormat="1" ht="58.5" customHeight="1">
      <c r="A21" s="66">
        <v>7</v>
      </c>
      <c r="B21" s="25"/>
      <c r="C21" s="69">
        <v>42156</v>
      </c>
      <c r="D21" s="58" t="s">
        <v>369</v>
      </c>
      <c r="E21" s="58" t="s">
        <v>38</v>
      </c>
      <c r="F21" s="17">
        <v>10000000</v>
      </c>
      <c r="G21" s="17"/>
      <c r="H21" s="61" t="s">
        <v>34</v>
      </c>
      <c r="I21" s="67" t="s">
        <v>84</v>
      </c>
      <c r="J21" s="114"/>
      <c r="K21" s="76"/>
      <c r="L21" s="18"/>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1:51" s="71" customFormat="1" ht="58.5" customHeight="1">
      <c r="A22" s="66">
        <v>8</v>
      </c>
      <c r="B22" s="25"/>
      <c r="C22" s="69">
        <v>42156</v>
      </c>
      <c r="D22" s="58" t="s">
        <v>43</v>
      </c>
      <c r="E22" s="58" t="s">
        <v>369</v>
      </c>
      <c r="F22" s="17">
        <v>200000</v>
      </c>
      <c r="G22" s="17"/>
      <c r="H22" s="61" t="s">
        <v>34</v>
      </c>
      <c r="I22" s="67" t="s">
        <v>84</v>
      </c>
      <c r="J22" s="114"/>
      <c r="K22" s="76"/>
      <c r="L22" s="135"/>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1:51" s="71" customFormat="1" ht="58.5" customHeight="1">
      <c r="A23" s="66">
        <v>9</v>
      </c>
      <c r="B23" s="25"/>
      <c r="C23" s="69">
        <v>42156</v>
      </c>
      <c r="D23" s="58" t="s">
        <v>44</v>
      </c>
      <c r="E23" s="58" t="s">
        <v>45</v>
      </c>
      <c r="F23" s="17">
        <v>100000</v>
      </c>
      <c r="G23" s="17"/>
      <c r="H23" s="61" t="s">
        <v>34</v>
      </c>
      <c r="I23" s="67" t="s">
        <v>84</v>
      </c>
      <c r="J23" s="114"/>
      <c r="K23" s="76"/>
      <c r="L23" s="135"/>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row>
    <row r="24" spans="1:51" s="71" customFormat="1" ht="58.5" customHeight="1">
      <c r="A24" s="66">
        <v>10</v>
      </c>
      <c r="B24" s="25"/>
      <c r="C24" s="69">
        <v>42156</v>
      </c>
      <c r="D24" s="58" t="s">
        <v>46</v>
      </c>
      <c r="E24" s="58" t="s">
        <v>369</v>
      </c>
      <c r="F24" s="17">
        <v>200000</v>
      </c>
      <c r="G24" s="17"/>
      <c r="H24" s="61" t="s">
        <v>34</v>
      </c>
      <c r="I24" s="67" t="s">
        <v>84</v>
      </c>
      <c r="J24" s="114"/>
      <c r="K24" s="76"/>
      <c r="L24" s="135"/>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row>
    <row r="25" spans="1:51" s="71" customFormat="1" ht="58.5" customHeight="1">
      <c r="A25" s="66">
        <v>11</v>
      </c>
      <c r="B25" s="25"/>
      <c r="C25" s="69">
        <v>42156</v>
      </c>
      <c r="D25" s="58" t="s">
        <v>47</v>
      </c>
      <c r="E25" s="58" t="s">
        <v>407</v>
      </c>
      <c r="F25" s="17">
        <v>100000</v>
      </c>
      <c r="G25" s="17"/>
      <c r="H25" s="61" t="s">
        <v>34</v>
      </c>
      <c r="I25" s="67" t="s">
        <v>84</v>
      </c>
      <c r="J25" s="114"/>
      <c r="K25" s="76"/>
      <c r="L25" s="135"/>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row>
    <row r="26" spans="1:51" s="71" customFormat="1" ht="58.5" customHeight="1">
      <c r="A26" s="66">
        <v>12</v>
      </c>
      <c r="B26" s="25"/>
      <c r="C26" s="69">
        <v>42156</v>
      </c>
      <c r="D26" s="58" t="s">
        <v>48</v>
      </c>
      <c r="E26" s="58"/>
      <c r="F26" s="17">
        <v>10000000</v>
      </c>
      <c r="G26" s="17"/>
      <c r="H26" s="61" t="s">
        <v>34</v>
      </c>
      <c r="I26" s="67" t="s">
        <v>84</v>
      </c>
      <c r="J26" s="114"/>
      <c r="K26" s="76"/>
      <c r="L26" s="135"/>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row>
    <row r="27" spans="1:51" ht="58.5" customHeight="1">
      <c r="A27" s="66">
        <v>13</v>
      </c>
      <c r="B27" s="71"/>
      <c r="C27" s="69">
        <v>42156</v>
      </c>
      <c r="D27" s="58" t="s">
        <v>49</v>
      </c>
      <c r="E27" s="83" t="s">
        <v>50</v>
      </c>
      <c r="F27" s="17">
        <v>200000</v>
      </c>
      <c r="G27" s="17"/>
      <c r="H27" s="61" t="s">
        <v>34</v>
      </c>
      <c r="I27" s="67" t="s">
        <v>84</v>
      </c>
      <c r="J27" s="114"/>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row>
    <row r="28" spans="1:51" ht="58.5" customHeight="1">
      <c r="A28" s="66">
        <v>14</v>
      </c>
      <c r="B28" s="71"/>
      <c r="C28" s="69">
        <v>42156</v>
      </c>
      <c r="D28" s="58" t="s">
        <v>51</v>
      </c>
      <c r="E28" s="83" t="s">
        <v>45</v>
      </c>
      <c r="F28" s="17">
        <v>800000</v>
      </c>
      <c r="G28" s="17"/>
      <c r="H28" s="61" t="s">
        <v>34</v>
      </c>
      <c r="I28" s="67" t="s">
        <v>84</v>
      </c>
      <c r="J28" s="114"/>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row>
    <row r="29" spans="1:51" ht="58.5" customHeight="1">
      <c r="A29" s="66">
        <v>15</v>
      </c>
      <c r="B29" s="71"/>
      <c r="C29" s="69">
        <v>42156</v>
      </c>
      <c r="D29" s="58" t="s">
        <v>52</v>
      </c>
      <c r="E29" s="58" t="s">
        <v>53</v>
      </c>
      <c r="F29" s="17">
        <v>7700000</v>
      </c>
      <c r="G29" s="17"/>
      <c r="H29" s="61" t="s">
        <v>34</v>
      </c>
      <c r="I29" s="67" t="s">
        <v>85</v>
      </c>
      <c r="J29" s="114"/>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row>
    <row r="30" spans="1:51" ht="58.5" customHeight="1">
      <c r="A30" s="66">
        <v>16</v>
      </c>
      <c r="B30" s="71"/>
      <c r="C30" s="69">
        <v>42156</v>
      </c>
      <c r="D30" s="58" t="s">
        <v>54</v>
      </c>
      <c r="E30" s="58" t="s">
        <v>38</v>
      </c>
      <c r="F30" s="17">
        <v>2000000</v>
      </c>
      <c r="G30" s="17"/>
      <c r="H30" s="61" t="s">
        <v>34</v>
      </c>
      <c r="I30" s="67" t="s">
        <v>85</v>
      </c>
      <c r="J30" s="114"/>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row>
    <row r="31" spans="1:51" s="71" customFormat="1" ht="58.5" customHeight="1">
      <c r="A31" s="66">
        <v>17</v>
      </c>
      <c r="B31" s="25"/>
      <c r="C31" s="69">
        <v>42156</v>
      </c>
      <c r="D31" s="58" t="s">
        <v>55</v>
      </c>
      <c r="E31" s="58" t="s">
        <v>56</v>
      </c>
      <c r="F31" s="17">
        <v>300000</v>
      </c>
      <c r="G31" s="17"/>
      <c r="H31" s="61" t="s">
        <v>34</v>
      </c>
      <c r="I31" s="67" t="s">
        <v>85</v>
      </c>
      <c r="J31" s="114"/>
      <c r="K31" s="76"/>
      <c r="L31" s="135"/>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row>
    <row r="32" spans="1:51" s="71" customFormat="1" ht="58.5" customHeight="1">
      <c r="A32" s="66">
        <v>18</v>
      </c>
      <c r="B32" s="25"/>
      <c r="C32" s="69">
        <v>42156</v>
      </c>
      <c r="D32" s="58" t="s">
        <v>605</v>
      </c>
      <c r="E32" s="58" t="s">
        <v>45</v>
      </c>
      <c r="F32" s="17">
        <v>150000</v>
      </c>
      <c r="G32" s="17"/>
      <c r="H32" s="61" t="s">
        <v>34</v>
      </c>
      <c r="I32" s="67" t="s">
        <v>85</v>
      </c>
      <c r="J32" s="114"/>
      <c r="K32" s="76"/>
      <c r="L32" s="135"/>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row>
    <row r="33" spans="1:51" s="71" customFormat="1" ht="58.5" customHeight="1">
      <c r="A33" s="66">
        <v>19</v>
      </c>
      <c r="B33" s="25"/>
      <c r="C33" s="69">
        <v>42157</v>
      </c>
      <c r="D33" s="58" t="s">
        <v>58</v>
      </c>
      <c r="E33" s="58"/>
      <c r="F33" s="17">
        <v>20000000</v>
      </c>
      <c r="G33" s="17"/>
      <c r="H33" s="61" t="s">
        <v>34</v>
      </c>
      <c r="I33" s="67" t="s">
        <v>84</v>
      </c>
      <c r="J33" s="114"/>
      <c r="K33" s="76"/>
      <c r="L33" s="18"/>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row>
    <row r="34" spans="1:51" s="71" customFormat="1" ht="58.5" customHeight="1">
      <c r="A34" s="66">
        <v>20</v>
      </c>
      <c r="B34" s="25"/>
      <c r="C34" s="69">
        <v>42157</v>
      </c>
      <c r="D34" s="58" t="s">
        <v>59</v>
      </c>
      <c r="E34" s="58" t="s">
        <v>541</v>
      </c>
      <c r="F34" s="17">
        <v>1000000</v>
      </c>
      <c r="G34" s="17"/>
      <c r="H34" s="61" t="s">
        <v>34</v>
      </c>
      <c r="I34" s="67" t="s">
        <v>84</v>
      </c>
      <c r="J34" s="114"/>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row>
    <row r="35" spans="1:51" s="71" customFormat="1" ht="58.5" customHeight="1">
      <c r="A35" s="66">
        <v>21</v>
      </c>
      <c r="B35" s="25"/>
      <c r="C35" s="69">
        <v>42157</v>
      </c>
      <c r="D35" s="58" t="s">
        <v>55</v>
      </c>
      <c r="E35" s="58" t="s">
        <v>56</v>
      </c>
      <c r="F35" s="17">
        <v>8000000</v>
      </c>
      <c r="G35" s="17"/>
      <c r="H35" s="61" t="s">
        <v>34</v>
      </c>
      <c r="I35" s="67" t="s">
        <v>84</v>
      </c>
      <c r="J35" s="114"/>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row>
    <row r="36" spans="1:51" s="71" customFormat="1" ht="58.5" customHeight="1">
      <c r="A36" s="66">
        <v>22</v>
      </c>
      <c r="B36" s="25"/>
      <c r="C36" s="69">
        <v>42157</v>
      </c>
      <c r="D36" s="58" t="s">
        <v>52</v>
      </c>
      <c r="E36" s="58" t="s">
        <v>53</v>
      </c>
      <c r="F36" s="17">
        <v>10000000</v>
      </c>
      <c r="G36" s="17"/>
      <c r="H36" s="61" t="s">
        <v>34</v>
      </c>
      <c r="I36" s="67" t="s">
        <v>84</v>
      </c>
      <c r="J36" s="114"/>
      <c r="K36" s="76"/>
      <c r="L36" s="135"/>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row>
    <row r="37" spans="1:51" ht="58.5" customHeight="1">
      <c r="A37" s="66">
        <v>23</v>
      </c>
      <c r="B37" s="71"/>
      <c r="C37" s="69">
        <v>42158</v>
      </c>
      <c r="D37" s="58" t="s">
        <v>60</v>
      </c>
      <c r="E37" s="58" t="s">
        <v>490</v>
      </c>
      <c r="F37" s="17">
        <v>5000000</v>
      </c>
      <c r="G37" s="17"/>
      <c r="H37" s="61" t="s">
        <v>34</v>
      </c>
      <c r="I37" s="67" t="s">
        <v>84</v>
      </c>
      <c r="J37" s="114"/>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row>
    <row r="38" spans="1:51" ht="58.5" customHeight="1">
      <c r="A38" s="66">
        <v>24</v>
      </c>
      <c r="B38" s="71"/>
      <c r="C38" s="69">
        <v>42158</v>
      </c>
      <c r="D38" s="58" t="s">
        <v>605</v>
      </c>
      <c r="E38" s="58" t="s">
        <v>45</v>
      </c>
      <c r="F38" s="17">
        <v>500000</v>
      </c>
      <c r="G38" s="17"/>
      <c r="H38" s="61" t="s">
        <v>34</v>
      </c>
      <c r="I38" s="67" t="s">
        <v>84</v>
      </c>
      <c r="J38" s="114"/>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row r="39" spans="1:51" s="71" customFormat="1" ht="57">
      <c r="A39" s="66">
        <v>25</v>
      </c>
      <c r="B39" s="25"/>
      <c r="C39" s="69">
        <v>42167</v>
      </c>
      <c r="D39" s="58" t="s">
        <v>62</v>
      </c>
      <c r="E39" s="58" t="s">
        <v>63</v>
      </c>
      <c r="F39" s="17">
        <v>1000000</v>
      </c>
      <c r="G39" s="17"/>
      <c r="H39" s="61" t="s">
        <v>555</v>
      </c>
      <c r="I39" s="67" t="s">
        <v>85</v>
      </c>
      <c r="J39" s="114"/>
      <c r="K39" s="76"/>
      <c r="L39" s="135"/>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row>
    <row r="40" spans="1:51" s="71" customFormat="1" ht="18.75">
      <c r="A40" s="66">
        <v>26</v>
      </c>
      <c r="B40" s="25"/>
      <c r="C40" s="69">
        <v>42172</v>
      </c>
      <c r="D40" s="58" t="s">
        <v>64</v>
      </c>
      <c r="E40" s="58"/>
      <c r="F40" s="17">
        <v>1500000</v>
      </c>
      <c r="G40" s="17"/>
      <c r="H40" s="61" t="s">
        <v>555</v>
      </c>
      <c r="I40" s="67" t="s">
        <v>84</v>
      </c>
      <c r="J40" s="114"/>
      <c r="K40" s="76"/>
      <c r="L40" s="135"/>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row>
    <row r="41" spans="1:51" s="71" customFormat="1" ht="18.75">
      <c r="A41" s="66">
        <v>27</v>
      </c>
      <c r="B41" s="25"/>
      <c r="C41" s="69">
        <v>42174</v>
      </c>
      <c r="D41" s="58" t="s">
        <v>65</v>
      </c>
      <c r="E41" s="58"/>
      <c r="F41" s="17">
        <v>1000000</v>
      </c>
      <c r="G41" s="17"/>
      <c r="H41" s="61" t="s">
        <v>555</v>
      </c>
      <c r="I41" s="67" t="s">
        <v>85</v>
      </c>
      <c r="J41" s="114"/>
      <c r="K41" s="76"/>
      <c r="L41" s="135"/>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row>
    <row r="42" spans="1:51" s="82" customFormat="1" ht="18.75">
      <c r="A42" s="66">
        <v>28</v>
      </c>
      <c r="B42" s="126"/>
      <c r="C42" s="69">
        <v>42177</v>
      </c>
      <c r="D42" s="61" t="s">
        <v>67</v>
      </c>
      <c r="E42" s="61" t="s">
        <v>68</v>
      </c>
      <c r="F42" s="63">
        <v>500000</v>
      </c>
      <c r="G42" s="63"/>
      <c r="H42" s="61" t="s">
        <v>555</v>
      </c>
      <c r="I42" s="67" t="s">
        <v>84</v>
      </c>
      <c r="J42" s="114"/>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row>
    <row r="43" spans="1:51" s="82" customFormat="1" ht="18.75">
      <c r="A43" s="66">
        <v>29</v>
      </c>
      <c r="B43" s="126"/>
      <c r="C43" s="69">
        <v>42180</v>
      </c>
      <c r="D43" s="61" t="s">
        <v>71</v>
      </c>
      <c r="E43" s="61" t="s">
        <v>38</v>
      </c>
      <c r="F43" s="63">
        <v>1000000</v>
      </c>
      <c r="G43" s="63"/>
      <c r="H43" s="61" t="s">
        <v>555</v>
      </c>
      <c r="I43" s="67" t="s">
        <v>84</v>
      </c>
      <c r="J43" s="114"/>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row>
    <row r="44" spans="1:51" s="82" customFormat="1" ht="38.25">
      <c r="A44" s="66">
        <v>30</v>
      </c>
      <c r="B44" s="126"/>
      <c r="C44" s="69">
        <v>42180</v>
      </c>
      <c r="D44" s="61" t="s">
        <v>823</v>
      </c>
      <c r="E44" s="61"/>
      <c r="F44" s="63">
        <v>37505</v>
      </c>
      <c r="G44" s="63"/>
      <c r="H44" s="61" t="s">
        <v>817</v>
      </c>
      <c r="I44" s="67" t="s">
        <v>84</v>
      </c>
      <c r="J44" s="114"/>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row>
    <row r="45" spans="1:51" ht="38.25">
      <c r="A45" s="66">
        <v>31</v>
      </c>
      <c r="B45" s="71"/>
      <c r="C45" s="69">
        <v>42181</v>
      </c>
      <c r="D45" s="58" t="s">
        <v>72</v>
      </c>
      <c r="E45" s="58" t="s">
        <v>407</v>
      </c>
      <c r="F45" s="17">
        <v>3000000</v>
      </c>
      <c r="G45" s="17"/>
      <c r="H45" s="61" t="s">
        <v>552</v>
      </c>
      <c r="I45" s="67" t="s">
        <v>85</v>
      </c>
      <c r="J45" s="114" t="s">
        <v>83</v>
      </c>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row>
    <row r="46" spans="1:51" ht="38.25">
      <c r="A46" s="66">
        <v>32</v>
      </c>
      <c r="B46" s="71"/>
      <c r="C46" s="69">
        <v>42181</v>
      </c>
      <c r="D46" s="58" t="s">
        <v>73</v>
      </c>
      <c r="E46" s="58" t="s">
        <v>407</v>
      </c>
      <c r="F46" s="17">
        <v>1000000</v>
      </c>
      <c r="G46" s="17"/>
      <c r="H46" s="61" t="s">
        <v>552</v>
      </c>
      <c r="I46" s="67" t="s">
        <v>85</v>
      </c>
      <c r="J46" s="114" t="s">
        <v>83</v>
      </c>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row>
    <row r="47" spans="1:51" ht="38.25">
      <c r="A47" s="66">
        <v>33</v>
      </c>
      <c r="B47" s="126"/>
      <c r="C47" s="69">
        <v>42181</v>
      </c>
      <c r="D47" s="61" t="s">
        <v>74</v>
      </c>
      <c r="E47" s="83" t="s">
        <v>407</v>
      </c>
      <c r="F47" s="63">
        <v>1000000</v>
      </c>
      <c r="G47" s="63"/>
      <c r="H47" s="61" t="s">
        <v>552</v>
      </c>
      <c r="I47" s="67" t="s">
        <v>85</v>
      </c>
      <c r="J47" s="114" t="s">
        <v>83</v>
      </c>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row>
    <row r="48" spans="1:51" ht="38.25">
      <c r="A48" s="66">
        <v>34</v>
      </c>
      <c r="B48" s="71"/>
      <c r="C48" s="69">
        <v>42181</v>
      </c>
      <c r="D48" s="58" t="s">
        <v>75</v>
      </c>
      <c r="E48" s="58" t="s">
        <v>407</v>
      </c>
      <c r="F48" s="17">
        <v>1000000</v>
      </c>
      <c r="G48" s="17"/>
      <c r="H48" s="61" t="s">
        <v>552</v>
      </c>
      <c r="I48" s="67" t="s">
        <v>85</v>
      </c>
      <c r="J48" s="114" t="s">
        <v>83</v>
      </c>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row>
    <row r="49" spans="1:51" s="71" customFormat="1" ht="38.25">
      <c r="A49" s="66">
        <v>35</v>
      </c>
      <c r="B49" s="25"/>
      <c r="C49" s="69">
        <v>42181</v>
      </c>
      <c r="D49" s="58" t="s">
        <v>40</v>
      </c>
      <c r="E49" s="58"/>
      <c r="F49" s="17">
        <v>1500000</v>
      </c>
      <c r="G49" s="17"/>
      <c r="H49" s="61" t="s">
        <v>552</v>
      </c>
      <c r="I49" s="67" t="s">
        <v>85</v>
      </c>
      <c r="J49" s="114" t="s">
        <v>83</v>
      </c>
      <c r="K49" s="76"/>
      <c r="L49" s="135"/>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row>
    <row r="50" spans="1:51" s="71" customFormat="1" ht="38.25">
      <c r="A50" s="66">
        <v>36</v>
      </c>
      <c r="B50" s="25"/>
      <c r="C50" s="69">
        <v>42181</v>
      </c>
      <c r="D50" s="58" t="s">
        <v>534</v>
      </c>
      <c r="E50" s="58"/>
      <c r="F50" s="17">
        <v>5000000</v>
      </c>
      <c r="G50" s="17"/>
      <c r="H50" s="61" t="s">
        <v>552</v>
      </c>
      <c r="I50" s="67" t="s">
        <v>85</v>
      </c>
      <c r="J50" s="114" t="s">
        <v>83</v>
      </c>
      <c r="K50" s="76"/>
      <c r="L50" s="135"/>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row>
    <row r="51" spans="1:51" s="71" customFormat="1" ht="38.25">
      <c r="A51" s="66">
        <v>37</v>
      </c>
      <c r="B51" s="25"/>
      <c r="C51" s="69">
        <v>42181</v>
      </c>
      <c r="D51" s="58" t="s">
        <v>41</v>
      </c>
      <c r="E51" s="58" t="s">
        <v>38</v>
      </c>
      <c r="F51" s="17">
        <v>1000000</v>
      </c>
      <c r="G51" s="17"/>
      <c r="H51" s="61" t="s">
        <v>552</v>
      </c>
      <c r="I51" s="67" t="s">
        <v>85</v>
      </c>
      <c r="J51" s="114" t="s">
        <v>83</v>
      </c>
      <c r="K51" s="76"/>
      <c r="L51" s="135"/>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s="71" customFormat="1" ht="38.25">
      <c r="A52" s="66">
        <v>38</v>
      </c>
      <c r="B52" s="25"/>
      <c r="C52" s="69">
        <v>42181</v>
      </c>
      <c r="D52" s="58" t="s">
        <v>39</v>
      </c>
      <c r="E52" s="58" t="s">
        <v>38</v>
      </c>
      <c r="F52" s="17">
        <v>500000</v>
      </c>
      <c r="G52" s="17"/>
      <c r="H52" s="61" t="s">
        <v>552</v>
      </c>
      <c r="I52" s="67" t="s">
        <v>85</v>
      </c>
      <c r="J52" s="114" t="s">
        <v>83</v>
      </c>
      <c r="K52" s="76"/>
      <c r="L52" s="135"/>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row>
    <row r="53" spans="1:51" s="71" customFormat="1" ht="39" customHeight="1">
      <c r="A53" s="66">
        <v>39</v>
      </c>
      <c r="B53" s="25"/>
      <c r="C53" s="69">
        <v>42181</v>
      </c>
      <c r="D53" s="58" t="s">
        <v>51</v>
      </c>
      <c r="E53" s="58" t="s">
        <v>441</v>
      </c>
      <c r="F53" s="17">
        <v>500000</v>
      </c>
      <c r="G53" s="17"/>
      <c r="H53" s="61" t="s">
        <v>552</v>
      </c>
      <c r="I53" s="67" t="s">
        <v>85</v>
      </c>
      <c r="J53" s="114" t="s">
        <v>83</v>
      </c>
      <c r="K53" s="76"/>
      <c r="L53" s="135"/>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row>
    <row r="54" spans="1:51" s="71" customFormat="1" ht="38.25">
      <c r="A54" s="66">
        <v>40</v>
      </c>
      <c r="B54" s="25"/>
      <c r="C54" s="69">
        <v>42181</v>
      </c>
      <c r="D54" s="58" t="s">
        <v>132</v>
      </c>
      <c r="E54" s="58" t="s">
        <v>77</v>
      </c>
      <c r="F54" s="17">
        <v>200000</v>
      </c>
      <c r="G54" s="17"/>
      <c r="H54" s="61" t="s">
        <v>552</v>
      </c>
      <c r="I54" s="67" t="s">
        <v>85</v>
      </c>
      <c r="J54" s="114" t="s">
        <v>83</v>
      </c>
      <c r="K54" s="76"/>
      <c r="L54" s="135"/>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row>
    <row r="55" spans="1:51" s="71" customFormat="1" ht="38.25">
      <c r="A55" s="66">
        <v>41</v>
      </c>
      <c r="B55" s="25"/>
      <c r="C55" s="69">
        <v>42181</v>
      </c>
      <c r="D55" s="58" t="s">
        <v>535</v>
      </c>
      <c r="E55" s="58" t="s">
        <v>78</v>
      </c>
      <c r="F55" s="17">
        <v>200000</v>
      </c>
      <c r="G55" s="17"/>
      <c r="H55" s="61" t="s">
        <v>552</v>
      </c>
      <c r="I55" s="67" t="s">
        <v>85</v>
      </c>
      <c r="J55" s="114" t="s">
        <v>83</v>
      </c>
      <c r="K55" s="76"/>
      <c r="L55" s="135"/>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s="71" customFormat="1" ht="38.25">
      <c r="A56" s="66">
        <v>42</v>
      </c>
      <c r="B56" s="25"/>
      <c r="C56" s="69">
        <v>42181</v>
      </c>
      <c r="D56" s="58" t="s">
        <v>46</v>
      </c>
      <c r="E56" s="83" t="s">
        <v>369</v>
      </c>
      <c r="F56" s="17">
        <v>200000</v>
      </c>
      <c r="G56" s="17"/>
      <c r="H56" s="61" t="s">
        <v>552</v>
      </c>
      <c r="I56" s="67" t="s">
        <v>85</v>
      </c>
      <c r="J56" s="114" t="s">
        <v>83</v>
      </c>
      <c r="K56" s="76"/>
      <c r="L56" s="135"/>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row>
    <row r="57" spans="1:51" s="71" customFormat="1" ht="38.25">
      <c r="A57" s="66">
        <v>43</v>
      </c>
      <c r="B57" s="25"/>
      <c r="C57" s="69">
        <v>42181</v>
      </c>
      <c r="D57" s="58" t="s">
        <v>536</v>
      </c>
      <c r="E57" s="58"/>
      <c r="F57" s="17">
        <v>100000</v>
      </c>
      <c r="G57" s="17"/>
      <c r="H57" s="61" t="s">
        <v>552</v>
      </c>
      <c r="I57" s="67" t="s">
        <v>85</v>
      </c>
      <c r="J57" s="114" t="s">
        <v>83</v>
      </c>
      <c r="K57" s="76"/>
      <c r="L57" s="135"/>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row>
    <row r="58" spans="1:51" s="71" customFormat="1" ht="38.25">
      <c r="A58" s="66">
        <v>44</v>
      </c>
      <c r="B58" s="25"/>
      <c r="C58" s="69">
        <v>42181</v>
      </c>
      <c r="D58" s="58" t="s">
        <v>537</v>
      </c>
      <c r="E58" s="58"/>
      <c r="F58" s="17">
        <v>500000</v>
      </c>
      <c r="G58" s="17"/>
      <c r="H58" s="61" t="s">
        <v>552</v>
      </c>
      <c r="I58" s="67" t="s">
        <v>85</v>
      </c>
      <c r="J58" s="114" t="s">
        <v>83</v>
      </c>
      <c r="K58" s="76"/>
      <c r="L58" s="135"/>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row>
    <row r="59" spans="1:51" s="71" customFormat="1" ht="38.25">
      <c r="A59" s="66">
        <v>45</v>
      </c>
      <c r="B59" s="25"/>
      <c r="C59" s="69">
        <v>42184</v>
      </c>
      <c r="D59" s="58" t="s">
        <v>80</v>
      </c>
      <c r="E59" s="83" t="s">
        <v>81</v>
      </c>
      <c r="F59" s="17">
        <v>4110000</v>
      </c>
      <c r="G59" s="17"/>
      <c r="H59" s="61" t="s">
        <v>552</v>
      </c>
      <c r="I59" s="67" t="s">
        <v>84</v>
      </c>
      <c r="J59" s="114" t="s">
        <v>83</v>
      </c>
      <c r="K59" s="76"/>
      <c r="L59" s="135"/>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row>
    <row r="60" spans="1:51" s="71" customFormat="1" ht="38.25">
      <c r="A60" s="66">
        <v>46</v>
      </c>
      <c r="B60" s="25"/>
      <c r="C60" s="69">
        <v>42184</v>
      </c>
      <c r="D60" s="58" t="s">
        <v>82</v>
      </c>
      <c r="E60" s="83"/>
      <c r="F60" s="17">
        <v>500000</v>
      </c>
      <c r="G60" s="17"/>
      <c r="H60" s="61" t="s">
        <v>552</v>
      </c>
      <c r="I60" s="67" t="s">
        <v>84</v>
      </c>
      <c r="J60" s="114" t="s">
        <v>83</v>
      </c>
      <c r="K60" s="76"/>
      <c r="L60" s="135"/>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row>
    <row r="61" spans="1:51" s="71" customFormat="1" ht="38.25">
      <c r="A61" s="66">
        <v>47</v>
      </c>
      <c r="B61" s="25"/>
      <c r="C61" s="69">
        <v>42185</v>
      </c>
      <c r="D61" s="58" t="s">
        <v>54</v>
      </c>
      <c r="E61" s="58" t="s">
        <v>38</v>
      </c>
      <c r="F61" s="17">
        <v>3000000</v>
      </c>
      <c r="G61" s="17"/>
      <c r="H61" s="61" t="s">
        <v>552</v>
      </c>
      <c r="I61" s="67" t="s">
        <v>84</v>
      </c>
      <c r="J61" s="114" t="s">
        <v>83</v>
      </c>
      <c r="K61" s="76"/>
      <c r="L61" s="135"/>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row>
    <row r="62" spans="1:51" s="71" customFormat="1" ht="57">
      <c r="A62" s="66"/>
      <c r="B62" s="25">
        <v>1</v>
      </c>
      <c r="C62" s="69">
        <v>42156</v>
      </c>
      <c r="D62" s="58" t="s">
        <v>57</v>
      </c>
      <c r="E62" s="58"/>
      <c r="F62" s="17"/>
      <c r="G62" s="17">
        <v>15000000</v>
      </c>
      <c r="H62" s="61" t="s">
        <v>554</v>
      </c>
      <c r="I62" s="62"/>
      <c r="J62" s="114" t="s">
        <v>649</v>
      </c>
      <c r="K62" s="76"/>
      <c r="L62" s="135"/>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row>
    <row r="63" spans="1:51" s="71" customFormat="1" ht="57">
      <c r="A63" s="66"/>
      <c r="B63" s="25">
        <v>2</v>
      </c>
      <c r="C63" s="69">
        <v>42160</v>
      </c>
      <c r="D63" s="58" t="s">
        <v>61</v>
      </c>
      <c r="E63" s="58"/>
      <c r="F63" s="17"/>
      <c r="G63" s="17">
        <v>2670000</v>
      </c>
      <c r="H63" s="61" t="s">
        <v>552</v>
      </c>
      <c r="I63" s="62"/>
      <c r="J63" s="114" t="s">
        <v>565</v>
      </c>
      <c r="K63" s="76"/>
      <c r="L63" s="135"/>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row>
    <row r="64" spans="1:51" s="71" customFormat="1" ht="57">
      <c r="A64" s="66"/>
      <c r="B64" s="25">
        <v>3</v>
      </c>
      <c r="C64" s="69">
        <v>42175</v>
      </c>
      <c r="D64" s="58" t="s">
        <v>66</v>
      </c>
      <c r="E64" s="83"/>
      <c r="F64" s="17"/>
      <c r="G64" s="17">
        <v>3500000</v>
      </c>
      <c r="H64" s="61" t="s">
        <v>552</v>
      </c>
      <c r="I64" s="62"/>
      <c r="J64" s="114"/>
      <c r="K64" s="76"/>
      <c r="L64" s="135"/>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row>
  </sheetData>
  <sheetProtection/>
  <mergeCells count="15">
    <mergeCell ref="J13:J14"/>
    <mergeCell ref="A13:B13"/>
    <mergeCell ref="C13:C14"/>
    <mergeCell ref="D13:D14"/>
    <mergeCell ref="E13:E14"/>
    <mergeCell ref="F13:F14"/>
    <mergeCell ref="G13:G14"/>
    <mergeCell ref="I13:I14"/>
    <mergeCell ref="H13:H14"/>
    <mergeCell ref="E1:I1"/>
    <mergeCell ref="E2:E5"/>
    <mergeCell ref="I2:I4"/>
    <mergeCell ref="H2:H4"/>
    <mergeCell ref="F2:G2"/>
    <mergeCell ref="F3:G3"/>
  </mergeCells>
  <dataValidations count="6">
    <dataValidation type="list" allowBlank="1" showInputMessage="1" sqref="I62:I64">
      <formula1>"Trực Tiếp, Chuyển Khoản"</formula1>
    </dataValidation>
    <dataValidation type="list" allowBlank="1" showInputMessage="1" sqref="I15:I61">
      <formula1>"Tiền Mặt, Chuyển Khoản"</formula1>
    </dataValidation>
    <dataValidation allowBlank="1" showInputMessage="1" sqref="M14"/>
    <dataValidation type="list" allowBlank="1" showInputMessage="1" sqref="H15:H64">
      <formula1>$E$6:$E$12</formula1>
    </dataValidation>
    <dataValidation type="list" showInputMessage="1" showErrorMessage="1" sqref="L14">
      <formula1>$I$18:$I$64</formula1>
    </dataValidation>
    <dataValidation type="list" allowBlank="1" showInputMessage="1" showErrorMessage="1" sqref="L33 L18:L21">
      <formula1>$I$18:$I$64</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outlinePr summaryBelow="0"/>
  </sheetPr>
  <dimension ref="A1:AZ224"/>
  <sheetViews>
    <sheetView zoomScale="70" zoomScaleNormal="70" zoomScalePageLayoutView="0" workbookViewId="0" topLeftCell="A213">
      <selection activeCell="E174" sqref="E174"/>
    </sheetView>
  </sheetViews>
  <sheetFormatPr defaultColWidth="9.140625" defaultRowHeight="12.75" outlineLevelRow="1" outlineLevelCol="1"/>
  <cols>
    <col min="1" max="1" width="6.28125" style="136" bestFit="1" customWidth="1"/>
    <col min="2" max="2" width="5.8515625" style="136" bestFit="1" customWidth="1"/>
    <col min="3" max="3" width="20.8515625" style="138" bestFit="1" customWidth="1"/>
    <col min="4" max="4" width="36.7109375" style="139" customWidth="1"/>
    <col min="5" max="5" width="40.28125" style="140" customWidth="1"/>
    <col min="6" max="6" width="27.140625" style="141" customWidth="1" outlineLevel="1"/>
    <col min="7" max="7" width="28.28125" style="142" bestFit="1" customWidth="1" outlineLevel="1"/>
    <col min="8" max="8" width="35.57421875" style="142" customWidth="1" outlineLevel="1"/>
    <col min="9" max="9" width="21.421875" style="136" bestFit="1" customWidth="1" outlineLevel="1"/>
    <col min="10" max="10" width="35.140625" style="136" customWidth="1"/>
    <col min="11" max="11" width="58.7109375" style="136" customWidth="1"/>
    <col min="12" max="12" width="9.140625" style="136" customWidth="1"/>
    <col min="13" max="13" width="51.7109375" style="136" customWidth="1"/>
    <col min="14" max="14" width="50.57421875" style="136" customWidth="1"/>
    <col min="15" max="16384" width="9.140625" style="136" customWidth="1"/>
  </cols>
  <sheetData>
    <row r="1" spans="3:10" s="127" customFormat="1" ht="21.75" customHeight="1">
      <c r="C1" s="128"/>
      <c r="D1" s="129"/>
      <c r="E1" s="250" t="s">
        <v>2</v>
      </c>
      <c r="F1" s="251"/>
      <c r="G1" s="251"/>
      <c r="H1" s="251"/>
      <c r="I1" s="252"/>
      <c r="J1" s="130"/>
    </row>
    <row r="2" spans="3:9" s="127" customFormat="1" ht="43.5" customHeight="1">
      <c r="C2" s="131"/>
      <c r="D2" s="132"/>
      <c r="E2" s="253" t="s">
        <v>651</v>
      </c>
      <c r="F2" s="256" t="s">
        <v>712</v>
      </c>
      <c r="G2" s="257"/>
      <c r="H2" s="255" t="s">
        <v>769</v>
      </c>
      <c r="I2" s="254" t="s">
        <v>19</v>
      </c>
    </row>
    <row r="3" spans="3:9" s="127" customFormat="1" ht="18.75">
      <c r="C3" s="131"/>
      <c r="D3" s="133"/>
      <c r="E3" s="253"/>
      <c r="F3" s="258">
        <f>F5+G5</f>
        <v>711778410</v>
      </c>
      <c r="G3" s="259"/>
      <c r="H3" s="255"/>
      <c r="I3" s="254"/>
    </row>
    <row r="4" spans="3:9" s="127" customFormat="1" ht="18.75">
      <c r="C4" s="131"/>
      <c r="D4" s="133"/>
      <c r="E4" s="253"/>
      <c r="F4" s="165" t="s">
        <v>771</v>
      </c>
      <c r="G4" s="158" t="s">
        <v>772</v>
      </c>
      <c r="H4" s="255"/>
      <c r="I4" s="254"/>
    </row>
    <row r="5" spans="3:9" s="127" customFormat="1" ht="18.75">
      <c r="C5" s="131"/>
      <c r="D5" s="133"/>
      <c r="E5" s="253"/>
      <c r="F5" s="156">
        <f>SUM(F6:F12)</f>
        <v>483150905</v>
      </c>
      <c r="G5" s="156">
        <f>SUM(G6:G12)</f>
        <v>228627505</v>
      </c>
      <c r="H5" s="155">
        <f>SUM(H6:H12)</f>
        <v>503864200</v>
      </c>
      <c r="I5" s="159">
        <f>SUM(I6:I12)</f>
        <v>207914210</v>
      </c>
    </row>
    <row r="6" spans="3:9" s="127" customFormat="1" ht="18.75" outlineLevel="1">
      <c r="C6" s="134"/>
      <c r="D6" s="133"/>
      <c r="E6" s="65" t="s">
        <v>553</v>
      </c>
      <c r="F6" s="64">
        <f aca="true" t="shared" si="0" ref="F6:F11">SUMIF(H$15:H$509,E6,F$15:F$509)</f>
        <v>0</v>
      </c>
      <c r="G6" s="64">
        <f>'6-2015'!I6</f>
        <v>0</v>
      </c>
      <c r="H6" s="64">
        <f aca="true" t="shared" si="1" ref="H6:H11">SUMIF(H$15:H$509,E6,G$15:G$509)</f>
        <v>0</v>
      </c>
      <c r="I6" s="64">
        <f aca="true" t="shared" si="2" ref="I6:I12">F6+G6-H6</f>
        <v>0</v>
      </c>
    </row>
    <row r="7" spans="3:9" s="127" customFormat="1" ht="18.75" outlineLevel="1">
      <c r="C7" s="134"/>
      <c r="D7" s="133"/>
      <c r="E7" s="65" t="s">
        <v>22</v>
      </c>
      <c r="F7" s="64">
        <f t="shared" si="0"/>
        <v>433281000</v>
      </c>
      <c r="G7" s="64">
        <f>'6-2015'!I7</f>
        <v>0</v>
      </c>
      <c r="H7" s="64">
        <f t="shared" si="1"/>
        <v>415835000</v>
      </c>
      <c r="I7" s="64">
        <f t="shared" si="2"/>
        <v>17446000</v>
      </c>
    </row>
    <row r="8" spans="3:9" s="127" customFormat="1" ht="18.75" outlineLevel="1">
      <c r="C8" s="134"/>
      <c r="D8" s="133"/>
      <c r="E8" s="65" t="s">
        <v>554</v>
      </c>
      <c r="F8" s="64">
        <f t="shared" si="0"/>
        <v>6100000</v>
      </c>
      <c r="G8" s="64">
        <f>'6-2015'!I8</f>
        <v>-15000000</v>
      </c>
      <c r="H8" s="64">
        <f t="shared" si="1"/>
        <v>22400000</v>
      </c>
      <c r="I8" s="64">
        <f t="shared" si="2"/>
        <v>-31300000</v>
      </c>
    </row>
    <row r="9" spans="3:9" s="127" customFormat="1" ht="18.75" outlineLevel="1">
      <c r="C9" s="134"/>
      <c r="D9" s="133"/>
      <c r="E9" s="65" t="s">
        <v>555</v>
      </c>
      <c r="F9" s="64">
        <f t="shared" si="0"/>
        <v>7170000</v>
      </c>
      <c r="G9" s="64">
        <f>'6-2015'!I9</f>
        <v>5000000</v>
      </c>
      <c r="H9" s="64">
        <f t="shared" si="1"/>
        <v>6700000</v>
      </c>
      <c r="I9" s="64">
        <f t="shared" si="2"/>
        <v>5470000</v>
      </c>
    </row>
    <row r="10" spans="3:9" s="127" customFormat="1" ht="38.25" outlineLevel="1">
      <c r="C10" s="134"/>
      <c r="D10" s="133"/>
      <c r="E10" s="65" t="s">
        <v>552</v>
      </c>
      <c r="F10" s="64">
        <f t="shared" si="0"/>
        <v>36558000</v>
      </c>
      <c r="G10" s="64">
        <f>'6-2015'!I10</f>
        <v>17140000</v>
      </c>
      <c r="H10" s="64">
        <f t="shared" si="1"/>
        <v>58894000</v>
      </c>
      <c r="I10" s="64">
        <f t="shared" si="2"/>
        <v>-5196000</v>
      </c>
    </row>
    <row r="11" spans="3:9" s="127" customFormat="1" ht="57" outlineLevel="1">
      <c r="C11" s="134"/>
      <c r="D11" s="133"/>
      <c r="E11" s="65" t="s">
        <v>34</v>
      </c>
      <c r="F11" s="64">
        <f t="shared" si="0"/>
        <v>0</v>
      </c>
      <c r="G11" s="64">
        <f>'6-2015'!I11</f>
        <v>221450000</v>
      </c>
      <c r="H11" s="64">
        <f t="shared" si="1"/>
        <v>0</v>
      </c>
      <c r="I11" s="64">
        <f t="shared" si="2"/>
        <v>221450000</v>
      </c>
    </row>
    <row r="12" spans="2:9" s="98" customFormat="1" ht="18.75" outlineLevel="1">
      <c r="B12" s="181"/>
      <c r="C12" s="85"/>
      <c r="D12" s="89"/>
      <c r="E12" s="65" t="s">
        <v>817</v>
      </c>
      <c r="F12" s="64">
        <f>SUMIF(H$15:H$427,E12,F$15:F$427)</f>
        <v>41905</v>
      </c>
      <c r="G12" s="64">
        <f>'6-2015'!I12</f>
        <v>37505</v>
      </c>
      <c r="H12" s="189">
        <f>SUMIF(H$15:H$427,E12,G$15:G$427)</f>
        <v>35200</v>
      </c>
      <c r="I12" s="64">
        <f t="shared" si="2"/>
        <v>44210</v>
      </c>
    </row>
    <row r="13" spans="1:14" s="127" customFormat="1" ht="19.5" customHeight="1">
      <c r="A13" s="261" t="s">
        <v>11</v>
      </c>
      <c r="B13" s="261"/>
      <c r="C13" s="261" t="s">
        <v>670</v>
      </c>
      <c r="D13" s="260" t="s">
        <v>105</v>
      </c>
      <c r="E13" s="262" t="s">
        <v>4</v>
      </c>
      <c r="F13" s="262" t="s">
        <v>5</v>
      </c>
      <c r="G13" s="265" t="s">
        <v>567</v>
      </c>
      <c r="H13" s="225" t="s">
        <v>15</v>
      </c>
      <c r="I13" s="260" t="s">
        <v>16</v>
      </c>
      <c r="J13" s="260" t="s">
        <v>14</v>
      </c>
      <c r="M13" s="18"/>
      <c r="N13" s="18"/>
    </row>
    <row r="14" spans="1:14" s="127" customFormat="1" ht="18.75">
      <c r="A14" s="167" t="s">
        <v>5</v>
      </c>
      <c r="B14" s="167" t="s">
        <v>6</v>
      </c>
      <c r="C14" s="261"/>
      <c r="D14" s="260"/>
      <c r="E14" s="262"/>
      <c r="F14" s="262"/>
      <c r="G14" s="266"/>
      <c r="H14" s="226"/>
      <c r="I14" s="262"/>
      <c r="J14" s="260"/>
      <c r="M14" s="18"/>
      <c r="N14" s="19"/>
    </row>
    <row r="15" spans="1:10" s="82" customFormat="1" ht="18.75">
      <c r="A15" s="78">
        <v>1</v>
      </c>
      <c r="B15" s="66"/>
      <c r="C15" s="69">
        <v>42179</v>
      </c>
      <c r="D15" s="70" t="s">
        <v>69</v>
      </c>
      <c r="E15" s="70" t="s">
        <v>70</v>
      </c>
      <c r="F15" s="64">
        <v>100000</v>
      </c>
      <c r="G15" s="64"/>
      <c r="H15" s="61" t="s">
        <v>555</v>
      </c>
      <c r="I15" s="77" t="s">
        <v>84</v>
      </c>
      <c r="J15" s="96"/>
    </row>
    <row r="16" spans="1:10" s="82" customFormat="1" ht="18.75">
      <c r="A16" s="78">
        <v>2</v>
      </c>
      <c r="B16" s="66"/>
      <c r="C16" s="69">
        <v>42179</v>
      </c>
      <c r="D16" s="70" t="s">
        <v>69</v>
      </c>
      <c r="E16" s="70" t="s">
        <v>70</v>
      </c>
      <c r="F16" s="64">
        <v>100000</v>
      </c>
      <c r="G16" s="64"/>
      <c r="H16" s="61" t="s">
        <v>554</v>
      </c>
      <c r="I16" s="77" t="s">
        <v>84</v>
      </c>
      <c r="J16" s="96"/>
    </row>
    <row r="17" spans="1:10" s="82" customFormat="1" ht="18.75">
      <c r="A17" s="66">
        <v>3</v>
      </c>
      <c r="B17" s="66"/>
      <c r="C17" s="69">
        <v>42186</v>
      </c>
      <c r="D17" s="70" t="s">
        <v>605</v>
      </c>
      <c r="E17" s="70" t="s">
        <v>45</v>
      </c>
      <c r="F17" s="64">
        <v>150000</v>
      </c>
      <c r="G17" s="64"/>
      <c r="H17" s="61" t="s">
        <v>555</v>
      </c>
      <c r="I17" s="77" t="s">
        <v>84</v>
      </c>
      <c r="J17" s="96"/>
    </row>
    <row r="18" spans="1:52" s="71" customFormat="1" ht="38.25">
      <c r="A18" s="66">
        <v>4</v>
      </c>
      <c r="B18" s="25"/>
      <c r="C18" s="69">
        <v>42187</v>
      </c>
      <c r="D18" s="58" t="s">
        <v>86</v>
      </c>
      <c r="E18" s="58"/>
      <c r="F18" s="17">
        <v>1500000</v>
      </c>
      <c r="G18" s="17"/>
      <c r="H18" s="58" t="s">
        <v>552</v>
      </c>
      <c r="I18" s="77" t="s">
        <v>84</v>
      </c>
      <c r="J18" s="83" t="s">
        <v>83</v>
      </c>
      <c r="K18" s="76"/>
      <c r="L18" s="76"/>
      <c r="M18" s="18"/>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row>
    <row r="19" spans="1:52" s="71" customFormat="1" ht="38.25">
      <c r="A19" s="66">
        <v>5</v>
      </c>
      <c r="B19" s="25"/>
      <c r="C19" s="69">
        <v>42187</v>
      </c>
      <c r="D19" s="58" t="s">
        <v>87</v>
      </c>
      <c r="E19" s="58"/>
      <c r="F19" s="17">
        <v>26608000</v>
      </c>
      <c r="G19" s="17"/>
      <c r="H19" s="58" t="s">
        <v>552</v>
      </c>
      <c r="I19" s="77" t="s">
        <v>85</v>
      </c>
      <c r="J19" s="83" t="s">
        <v>83</v>
      </c>
      <c r="K19" s="76"/>
      <c r="L19" s="76"/>
      <c r="M19" s="18"/>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row>
    <row r="20" spans="1:52" s="71" customFormat="1" ht="38.25">
      <c r="A20" s="66">
        <v>6</v>
      </c>
      <c r="B20" s="25"/>
      <c r="C20" s="69">
        <v>42187</v>
      </c>
      <c r="D20" s="58" t="s">
        <v>88</v>
      </c>
      <c r="E20" s="58"/>
      <c r="F20" s="17">
        <v>4500000</v>
      </c>
      <c r="G20" s="17"/>
      <c r="H20" s="58" t="s">
        <v>552</v>
      </c>
      <c r="I20" s="77" t="s">
        <v>85</v>
      </c>
      <c r="J20" s="83" t="s">
        <v>83</v>
      </c>
      <c r="K20" s="76"/>
      <c r="L20" s="76"/>
      <c r="M20" s="18"/>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row>
    <row r="21" spans="1:52" s="71" customFormat="1" ht="38.25">
      <c r="A21" s="66">
        <v>7</v>
      </c>
      <c r="B21" s="25"/>
      <c r="C21" s="69">
        <v>42187</v>
      </c>
      <c r="D21" s="58" t="s">
        <v>89</v>
      </c>
      <c r="E21" s="58"/>
      <c r="F21" s="17">
        <v>750000</v>
      </c>
      <c r="G21" s="17"/>
      <c r="H21" s="58" t="s">
        <v>552</v>
      </c>
      <c r="I21" s="77" t="s">
        <v>85</v>
      </c>
      <c r="J21" s="83" t="s">
        <v>83</v>
      </c>
      <c r="K21" s="76"/>
      <c r="L21" s="76"/>
      <c r="M21" s="18"/>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row>
    <row r="22" spans="1:52" s="71" customFormat="1" ht="38.25">
      <c r="A22" s="66">
        <v>8</v>
      </c>
      <c r="B22" s="25"/>
      <c r="C22" s="69">
        <v>42187</v>
      </c>
      <c r="D22" s="58" t="s">
        <v>55</v>
      </c>
      <c r="E22" s="58" t="s">
        <v>56</v>
      </c>
      <c r="F22" s="17">
        <v>3000000</v>
      </c>
      <c r="G22" s="17"/>
      <c r="H22" s="58" t="s">
        <v>22</v>
      </c>
      <c r="I22" s="77" t="s">
        <v>85</v>
      </c>
      <c r="J22" s="93" t="s">
        <v>289</v>
      </c>
      <c r="K22" s="76"/>
      <c r="L22" s="76"/>
      <c r="M22" s="135"/>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row>
    <row r="23" spans="1:52" s="71" customFormat="1" ht="57">
      <c r="A23" s="66">
        <v>9</v>
      </c>
      <c r="B23" s="25"/>
      <c r="C23" s="69">
        <v>42187</v>
      </c>
      <c r="D23" s="58" t="s">
        <v>107</v>
      </c>
      <c r="E23" s="58" t="s">
        <v>674</v>
      </c>
      <c r="F23" s="17">
        <v>10000000</v>
      </c>
      <c r="G23" s="17"/>
      <c r="H23" s="58" t="s">
        <v>22</v>
      </c>
      <c r="I23" s="77" t="s">
        <v>85</v>
      </c>
      <c r="J23" s="93" t="s">
        <v>289</v>
      </c>
      <c r="K23" s="76"/>
      <c r="L23" s="76"/>
      <c r="M23" s="135"/>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row>
    <row r="24" spans="1:52" s="71" customFormat="1" ht="38.25">
      <c r="A24" s="66">
        <v>10</v>
      </c>
      <c r="B24" s="25"/>
      <c r="C24" s="69">
        <v>42187</v>
      </c>
      <c r="D24" s="58" t="s">
        <v>73</v>
      </c>
      <c r="E24" s="58" t="s">
        <v>439</v>
      </c>
      <c r="F24" s="17">
        <v>1000000</v>
      </c>
      <c r="G24" s="17"/>
      <c r="H24" s="58" t="s">
        <v>22</v>
      </c>
      <c r="I24" s="77" t="s">
        <v>85</v>
      </c>
      <c r="J24" s="93" t="s">
        <v>289</v>
      </c>
      <c r="K24" s="76"/>
      <c r="L24" s="76"/>
      <c r="M24" s="135"/>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row>
    <row r="25" spans="1:52" s="71" customFormat="1" ht="38.25">
      <c r="A25" s="66">
        <v>11</v>
      </c>
      <c r="B25" s="25"/>
      <c r="C25" s="69">
        <v>42187</v>
      </c>
      <c r="D25" s="58" t="s">
        <v>74</v>
      </c>
      <c r="E25" s="58" t="s">
        <v>439</v>
      </c>
      <c r="F25" s="17">
        <v>1000000</v>
      </c>
      <c r="G25" s="17"/>
      <c r="H25" s="58" t="s">
        <v>22</v>
      </c>
      <c r="I25" s="77" t="s">
        <v>85</v>
      </c>
      <c r="J25" s="93" t="s">
        <v>289</v>
      </c>
      <c r="K25" s="76"/>
      <c r="L25" s="76"/>
      <c r="M25" s="135"/>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row>
    <row r="26" spans="1:52" s="71" customFormat="1" ht="38.25">
      <c r="A26" s="66">
        <v>12</v>
      </c>
      <c r="B26" s="25"/>
      <c r="C26" s="69">
        <v>42187</v>
      </c>
      <c r="D26" s="58" t="s">
        <v>75</v>
      </c>
      <c r="E26" s="58" t="s">
        <v>439</v>
      </c>
      <c r="F26" s="17">
        <v>1000000</v>
      </c>
      <c r="G26" s="17"/>
      <c r="H26" s="58" t="s">
        <v>22</v>
      </c>
      <c r="I26" s="77" t="s">
        <v>85</v>
      </c>
      <c r="J26" s="93" t="s">
        <v>289</v>
      </c>
      <c r="K26" s="76"/>
      <c r="L26" s="76"/>
      <c r="M26" s="135"/>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row>
    <row r="27" spans="1:52" ht="18.75">
      <c r="A27" s="66">
        <v>13</v>
      </c>
      <c r="B27" s="71"/>
      <c r="C27" s="69">
        <v>42187</v>
      </c>
      <c r="D27" s="58" t="s">
        <v>290</v>
      </c>
      <c r="E27" s="83" t="s">
        <v>433</v>
      </c>
      <c r="F27" s="17">
        <v>600000</v>
      </c>
      <c r="G27" s="17"/>
      <c r="H27" s="58" t="s">
        <v>555</v>
      </c>
      <c r="I27" s="77" t="s">
        <v>85</v>
      </c>
      <c r="J27" s="93" t="s">
        <v>309</v>
      </c>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row>
    <row r="28" spans="1:52" ht="18.75">
      <c r="A28" s="66">
        <v>14</v>
      </c>
      <c r="B28" s="71"/>
      <c r="C28" s="69">
        <v>42187</v>
      </c>
      <c r="D28" s="58" t="s">
        <v>290</v>
      </c>
      <c r="E28" s="83" t="s">
        <v>433</v>
      </c>
      <c r="F28" s="17">
        <v>400000</v>
      </c>
      <c r="G28" s="17"/>
      <c r="H28" s="58" t="s">
        <v>554</v>
      </c>
      <c r="I28" s="77" t="s">
        <v>85</v>
      </c>
      <c r="J28" s="93" t="s">
        <v>309</v>
      </c>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row>
    <row r="29" spans="1:52" ht="38.25">
      <c r="A29" s="66">
        <v>15</v>
      </c>
      <c r="B29" s="71"/>
      <c r="C29" s="69">
        <v>42187</v>
      </c>
      <c r="D29" s="58" t="s">
        <v>106</v>
      </c>
      <c r="E29" s="58" t="s">
        <v>56</v>
      </c>
      <c r="F29" s="17">
        <v>600000</v>
      </c>
      <c r="G29" s="17"/>
      <c r="H29" s="58" t="s">
        <v>555</v>
      </c>
      <c r="I29" s="77" t="s">
        <v>85</v>
      </c>
      <c r="J29" s="93" t="s">
        <v>309</v>
      </c>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row>
    <row r="30" spans="1:52" ht="38.25">
      <c r="A30" s="66">
        <v>16</v>
      </c>
      <c r="B30" s="71"/>
      <c r="C30" s="69">
        <v>42187</v>
      </c>
      <c r="D30" s="58" t="s">
        <v>106</v>
      </c>
      <c r="E30" s="58" t="s">
        <v>56</v>
      </c>
      <c r="F30" s="17">
        <v>400000</v>
      </c>
      <c r="G30" s="17"/>
      <c r="H30" s="58" t="s">
        <v>554</v>
      </c>
      <c r="I30" s="77" t="s">
        <v>85</v>
      </c>
      <c r="J30" s="93" t="s">
        <v>309</v>
      </c>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row>
    <row r="31" spans="1:52" s="71" customFormat="1" ht="38.25">
      <c r="A31" s="66">
        <v>17</v>
      </c>
      <c r="B31" s="25"/>
      <c r="C31" s="69">
        <v>42188</v>
      </c>
      <c r="D31" s="58" t="s">
        <v>108</v>
      </c>
      <c r="E31" s="58" t="s">
        <v>439</v>
      </c>
      <c r="F31" s="17">
        <v>20000000</v>
      </c>
      <c r="G31" s="17"/>
      <c r="H31" s="58" t="s">
        <v>22</v>
      </c>
      <c r="I31" s="77" t="s">
        <v>85</v>
      </c>
      <c r="J31" s="93" t="s">
        <v>289</v>
      </c>
      <c r="K31" s="76"/>
      <c r="L31" s="76"/>
      <c r="M31" s="13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row>
    <row r="32" spans="1:52" s="71" customFormat="1" ht="38.25">
      <c r="A32" s="66">
        <v>18</v>
      </c>
      <c r="B32" s="25"/>
      <c r="C32" s="69">
        <v>42188</v>
      </c>
      <c r="D32" s="58" t="s">
        <v>109</v>
      </c>
      <c r="E32" s="58" t="s">
        <v>538</v>
      </c>
      <c r="F32" s="17">
        <v>5000000</v>
      </c>
      <c r="G32" s="17"/>
      <c r="H32" s="58" t="s">
        <v>22</v>
      </c>
      <c r="I32" s="77" t="s">
        <v>84</v>
      </c>
      <c r="J32" s="93" t="s">
        <v>289</v>
      </c>
      <c r="K32" s="76"/>
      <c r="L32" s="76"/>
      <c r="M32" s="135"/>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row>
    <row r="33" spans="1:52" s="71" customFormat="1" ht="38.25">
      <c r="A33" s="66">
        <v>19</v>
      </c>
      <c r="B33" s="25"/>
      <c r="C33" s="69">
        <v>42189</v>
      </c>
      <c r="D33" s="58" t="s">
        <v>90</v>
      </c>
      <c r="E33" s="58"/>
      <c r="F33" s="17">
        <v>1000000</v>
      </c>
      <c r="G33" s="17"/>
      <c r="H33" s="58" t="s">
        <v>552</v>
      </c>
      <c r="I33" s="77" t="s">
        <v>85</v>
      </c>
      <c r="J33" s="83" t="s">
        <v>83</v>
      </c>
      <c r="K33" s="76"/>
      <c r="L33" s="76"/>
      <c r="M33" s="18"/>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row>
    <row r="34" spans="1:52" s="71" customFormat="1" ht="38.25">
      <c r="A34" s="66">
        <v>20</v>
      </c>
      <c r="B34" s="25"/>
      <c r="C34" s="69">
        <v>42189</v>
      </c>
      <c r="D34" s="58" t="s">
        <v>91</v>
      </c>
      <c r="E34" s="58"/>
      <c r="F34" s="17">
        <v>1000000</v>
      </c>
      <c r="G34" s="17"/>
      <c r="H34" s="58" t="s">
        <v>552</v>
      </c>
      <c r="I34" s="77" t="s">
        <v>85</v>
      </c>
      <c r="J34" s="83" t="s">
        <v>83</v>
      </c>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row>
    <row r="35" spans="1:52" s="71" customFormat="1" ht="38.25">
      <c r="A35" s="66">
        <v>21</v>
      </c>
      <c r="B35" s="25"/>
      <c r="C35" s="69">
        <v>42189</v>
      </c>
      <c r="D35" s="58" t="s">
        <v>92</v>
      </c>
      <c r="E35" s="58"/>
      <c r="F35" s="17">
        <v>200000</v>
      </c>
      <c r="G35" s="17"/>
      <c r="H35" s="58" t="s">
        <v>552</v>
      </c>
      <c r="I35" s="77" t="s">
        <v>85</v>
      </c>
      <c r="J35" s="83" t="s">
        <v>83</v>
      </c>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row>
    <row r="36" spans="1:52" s="71" customFormat="1" ht="38.25">
      <c r="A36" s="66">
        <v>22</v>
      </c>
      <c r="B36" s="25"/>
      <c r="C36" s="69">
        <v>42189</v>
      </c>
      <c r="D36" s="58" t="s">
        <v>111</v>
      </c>
      <c r="E36" s="58" t="s">
        <v>112</v>
      </c>
      <c r="F36" s="17">
        <v>3000000</v>
      </c>
      <c r="G36" s="17"/>
      <c r="H36" s="58" t="s">
        <v>22</v>
      </c>
      <c r="I36" s="77" t="s">
        <v>85</v>
      </c>
      <c r="J36" s="93" t="s">
        <v>289</v>
      </c>
      <c r="K36" s="76"/>
      <c r="L36" s="76"/>
      <c r="M36" s="135"/>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row>
    <row r="37" spans="1:52" ht="18.75">
      <c r="A37" s="66">
        <v>23</v>
      </c>
      <c r="B37" s="71"/>
      <c r="C37" s="69">
        <v>42189</v>
      </c>
      <c r="D37" s="58" t="s">
        <v>291</v>
      </c>
      <c r="E37" s="58"/>
      <c r="F37" s="17">
        <v>900000</v>
      </c>
      <c r="G37" s="17"/>
      <c r="H37" s="58" t="s">
        <v>555</v>
      </c>
      <c r="I37" s="77" t="s">
        <v>85</v>
      </c>
      <c r="J37" s="93" t="s">
        <v>309</v>
      </c>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row>
    <row r="38" spans="1:52" ht="18.75">
      <c r="A38" s="66">
        <v>24</v>
      </c>
      <c r="B38" s="71"/>
      <c r="C38" s="69">
        <v>42189</v>
      </c>
      <c r="D38" s="58" t="s">
        <v>291</v>
      </c>
      <c r="E38" s="58"/>
      <c r="F38" s="17">
        <v>600000</v>
      </c>
      <c r="G38" s="17"/>
      <c r="H38" s="58" t="s">
        <v>554</v>
      </c>
      <c r="I38" s="77" t="s">
        <v>85</v>
      </c>
      <c r="J38" s="93" t="s">
        <v>309</v>
      </c>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row>
    <row r="39" spans="1:52" s="71" customFormat="1" ht="38.25">
      <c r="A39" s="66">
        <v>25</v>
      </c>
      <c r="B39" s="25"/>
      <c r="C39" s="69">
        <v>42191</v>
      </c>
      <c r="D39" s="58" t="s">
        <v>113</v>
      </c>
      <c r="E39" s="58" t="s">
        <v>114</v>
      </c>
      <c r="F39" s="17">
        <v>5000000</v>
      </c>
      <c r="G39" s="17"/>
      <c r="H39" s="58" t="s">
        <v>22</v>
      </c>
      <c r="I39" s="77" t="s">
        <v>84</v>
      </c>
      <c r="J39" s="93" t="s">
        <v>289</v>
      </c>
      <c r="K39" s="76"/>
      <c r="L39" s="76"/>
      <c r="M39" s="135"/>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row>
    <row r="40" spans="1:52" s="71" customFormat="1" ht="38.25">
      <c r="A40" s="66">
        <v>26</v>
      </c>
      <c r="B40" s="25"/>
      <c r="C40" s="69">
        <v>42191</v>
      </c>
      <c r="D40" s="58" t="s">
        <v>115</v>
      </c>
      <c r="E40" s="58" t="s">
        <v>116</v>
      </c>
      <c r="F40" s="17">
        <v>2000000</v>
      </c>
      <c r="G40" s="17"/>
      <c r="H40" s="58" t="s">
        <v>22</v>
      </c>
      <c r="I40" s="77" t="s">
        <v>84</v>
      </c>
      <c r="J40" s="93" t="s">
        <v>289</v>
      </c>
      <c r="K40" s="76"/>
      <c r="L40" s="76"/>
      <c r="M40" s="135"/>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row>
    <row r="41" spans="1:52" s="71" customFormat="1" ht="38.25">
      <c r="A41" s="66">
        <v>27</v>
      </c>
      <c r="B41" s="25"/>
      <c r="C41" s="69">
        <v>42191</v>
      </c>
      <c r="D41" s="58" t="s">
        <v>294</v>
      </c>
      <c r="E41" s="58"/>
      <c r="F41" s="17">
        <v>1000000</v>
      </c>
      <c r="G41" s="17"/>
      <c r="H41" s="58" t="s">
        <v>22</v>
      </c>
      <c r="I41" s="77" t="s">
        <v>84</v>
      </c>
      <c r="J41" s="93" t="s">
        <v>289</v>
      </c>
      <c r="K41" s="76"/>
      <c r="L41" s="76"/>
      <c r="M41" s="135"/>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row>
    <row r="42" spans="1:52" s="82" customFormat="1" ht="18.75">
      <c r="A42" s="66">
        <v>28</v>
      </c>
      <c r="B42" s="126"/>
      <c r="C42" s="69">
        <v>42191</v>
      </c>
      <c r="D42" s="61" t="s">
        <v>292</v>
      </c>
      <c r="E42" s="61" t="s">
        <v>293</v>
      </c>
      <c r="F42" s="63">
        <v>600000</v>
      </c>
      <c r="G42" s="63"/>
      <c r="H42" s="61" t="s">
        <v>555</v>
      </c>
      <c r="I42" s="77" t="s">
        <v>84</v>
      </c>
      <c r="J42" s="93" t="s">
        <v>310</v>
      </c>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row>
    <row r="43" spans="1:52" s="82" customFormat="1" ht="18.75">
      <c r="A43" s="66">
        <v>29</v>
      </c>
      <c r="B43" s="126"/>
      <c r="C43" s="69">
        <v>42191</v>
      </c>
      <c r="D43" s="61" t="s">
        <v>292</v>
      </c>
      <c r="E43" s="61" t="s">
        <v>293</v>
      </c>
      <c r="F43" s="63">
        <v>400000</v>
      </c>
      <c r="G43" s="63"/>
      <c r="H43" s="61" t="s">
        <v>554</v>
      </c>
      <c r="I43" s="77" t="s">
        <v>84</v>
      </c>
      <c r="J43" s="93" t="s">
        <v>310</v>
      </c>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row>
    <row r="44" spans="1:52" ht="18.75">
      <c r="A44" s="66">
        <v>30</v>
      </c>
      <c r="B44" s="71"/>
      <c r="C44" s="69">
        <v>42191</v>
      </c>
      <c r="D44" s="58" t="s">
        <v>294</v>
      </c>
      <c r="E44" s="58"/>
      <c r="F44" s="17">
        <v>600000</v>
      </c>
      <c r="G44" s="17"/>
      <c r="H44" s="58" t="s">
        <v>555</v>
      </c>
      <c r="I44" s="77" t="s">
        <v>84</v>
      </c>
      <c r="J44" s="93" t="s">
        <v>310</v>
      </c>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row>
    <row r="45" spans="1:52" ht="18.75">
      <c r="A45" s="66">
        <v>31</v>
      </c>
      <c r="B45" s="71"/>
      <c r="C45" s="69">
        <v>42191</v>
      </c>
      <c r="D45" s="58" t="s">
        <v>294</v>
      </c>
      <c r="E45" s="58"/>
      <c r="F45" s="17">
        <v>400000</v>
      </c>
      <c r="G45" s="17"/>
      <c r="H45" s="58" t="s">
        <v>554</v>
      </c>
      <c r="I45" s="77" t="s">
        <v>84</v>
      </c>
      <c r="J45" s="93" t="s">
        <v>310</v>
      </c>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row>
    <row r="46" spans="1:52" ht="38.25">
      <c r="A46" s="66">
        <v>32</v>
      </c>
      <c r="B46" s="126"/>
      <c r="C46" s="69">
        <v>42191</v>
      </c>
      <c r="D46" s="61" t="s">
        <v>295</v>
      </c>
      <c r="E46" s="83" t="s">
        <v>408</v>
      </c>
      <c r="F46" s="63">
        <v>500000</v>
      </c>
      <c r="G46" s="63"/>
      <c r="H46" s="61" t="s">
        <v>554</v>
      </c>
      <c r="I46" s="77" t="s">
        <v>85</v>
      </c>
      <c r="J46" s="93" t="s">
        <v>311</v>
      </c>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row>
    <row r="47" spans="1:52" ht="38.25">
      <c r="A47" s="66">
        <v>33</v>
      </c>
      <c r="B47" s="71"/>
      <c r="C47" s="69">
        <v>42192</v>
      </c>
      <c r="D47" s="58" t="s">
        <v>296</v>
      </c>
      <c r="E47" s="58" t="s">
        <v>297</v>
      </c>
      <c r="F47" s="17">
        <v>500000</v>
      </c>
      <c r="G47" s="17"/>
      <c r="H47" s="58" t="s">
        <v>554</v>
      </c>
      <c r="I47" s="77" t="s">
        <v>85</v>
      </c>
      <c r="J47" s="93" t="s">
        <v>311</v>
      </c>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row>
    <row r="48" spans="1:52" s="71" customFormat="1" ht="38.25">
      <c r="A48" s="66">
        <v>34</v>
      </c>
      <c r="B48" s="25"/>
      <c r="C48" s="69">
        <v>42192</v>
      </c>
      <c r="D48" s="58" t="s">
        <v>48</v>
      </c>
      <c r="E48" s="58"/>
      <c r="F48" s="17">
        <v>30000000</v>
      </c>
      <c r="G48" s="17"/>
      <c r="H48" s="58" t="s">
        <v>22</v>
      </c>
      <c r="I48" s="77" t="s">
        <v>85</v>
      </c>
      <c r="J48" s="93" t="s">
        <v>289</v>
      </c>
      <c r="K48" s="76"/>
      <c r="L48" s="76"/>
      <c r="M48" s="135"/>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row>
    <row r="49" spans="1:52" s="71" customFormat="1" ht="38.25">
      <c r="A49" s="66">
        <v>35</v>
      </c>
      <c r="B49" s="25"/>
      <c r="C49" s="69">
        <v>42192</v>
      </c>
      <c r="D49" s="58" t="s">
        <v>117</v>
      </c>
      <c r="E49" s="58" t="s">
        <v>837</v>
      </c>
      <c r="F49" s="17">
        <v>3600000</v>
      </c>
      <c r="G49" s="17"/>
      <c r="H49" s="58" t="s">
        <v>22</v>
      </c>
      <c r="I49" s="77" t="s">
        <v>85</v>
      </c>
      <c r="J49" s="93" t="s">
        <v>289</v>
      </c>
      <c r="K49" s="76"/>
      <c r="L49" s="76"/>
      <c r="M49" s="135"/>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row>
    <row r="50" spans="1:52" s="71" customFormat="1" ht="38.25">
      <c r="A50" s="66">
        <v>36</v>
      </c>
      <c r="B50" s="25"/>
      <c r="C50" s="69">
        <v>42192</v>
      </c>
      <c r="D50" s="58" t="s">
        <v>118</v>
      </c>
      <c r="E50" s="58" t="s">
        <v>119</v>
      </c>
      <c r="F50" s="17">
        <v>1600000</v>
      </c>
      <c r="G50" s="17"/>
      <c r="H50" s="58" t="s">
        <v>22</v>
      </c>
      <c r="I50" s="77" t="s">
        <v>85</v>
      </c>
      <c r="J50" s="93" t="s">
        <v>289</v>
      </c>
      <c r="K50" s="76"/>
      <c r="L50" s="76"/>
      <c r="M50" s="135"/>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row>
    <row r="51" spans="1:52" s="71" customFormat="1" ht="38.25">
      <c r="A51" s="66">
        <v>37</v>
      </c>
      <c r="B51" s="25"/>
      <c r="C51" s="69">
        <v>42192</v>
      </c>
      <c r="D51" s="58" t="s">
        <v>120</v>
      </c>
      <c r="E51" s="58" t="s">
        <v>121</v>
      </c>
      <c r="F51" s="17">
        <v>1000000</v>
      </c>
      <c r="G51" s="17"/>
      <c r="H51" s="58" t="s">
        <v>22</v>
      </c>
      <c r="I51" s="77" t="s">
        <v>85</v>
      </c>
      <c r="J51" s="93" t="s">
        <v>289</v>
      </c>
      <c r="K51" s="76"/>
      <c r="L51" s="76"/>
      <c r="M51" s="135"/>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row>
    <row r="52" spans="1:52" s="71" customFormat="1" ht="38.25">
      <c r="A52" s="66">
        <v>38</v>
      </c>
      <c r="B52" s="25"/>
      <c r="C52" s="69">
        <v>42193</v>
      </c>
      <c r="D52" s="58" t="s">
        <v>122</v>
      </c>
      <c r="E52" s="58" t="s">
        <v>38</v>
      </c>
      <c r="F52" s="17">
        <v>5000000</v>
      </c>
      <c r="G52" s="17"/>
      <c r="H52" s="58" t="s">
        <v>22</v>
      </c>
      <c r="I52" s="77" t="s">
        <v>84</v>
      </c>
      <c r="J52" s="93" t="s">
        <v>289</v>
      </c>
      <c r="K52" s="76"/>
      <c r="L52" s="76"/>
      <c r="M52" s="135"/>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row>
    <row r="53" spans="1:52" s="71" customFormat="1" ht="38.25">
      <c r="A53" s="66">
        <v>39</v>
      </c>
      <c r="B53" s="25"/>
      <c r="C53" s="69">
        <v>42194</v>
      </c>
      <c r="D53" s="58" t="s">
        <v>65</v>
      </c>
      <c r="E53" s="58"/>
      <c r="F53" s="17">
        <v>500000</v>
      </c>
      <c r="G53" s="17"/>
      <c r="H53" s="58" t="s">
        <v>22</v>
      </c>
      <c r="I53" s="77" t="s">
        <v>85</v>
      </c>
      <c r="J53" s="93" t="s">
        <v>289</v>
      </c>
      <c r="K53" s="76"/>
      <c r="L53" s="76"/>
      <c r="M53" s="135"/>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row>
    <row r="54" spans="1:52" s="71" customFormat="1" ht="38.25">
      <c r="A54" s="66">
        <v>40</v>
      </c>
      <c r="B54" s="25"/>
      <c r="C54" s="69">
        <v>42194</v>
      </c>
      <c r="D54" s="58" t="s">
        <v>123</v>
      </c>
      <c r="E54" s="58" t="s">
        <v>124</v>
      </c>
      <c r="F54" s="17">
        <v>100000</v>
      </c>
      <c r="G54" s="17"/>
      <c r="H54" s="58" t="s">
        <v>22</v>
      </c>
      <c r="I54" s="77" t="s">
        <v>85</v>
      </c>
      <c r="J54" s="93" t="s">
        <v>289</v>
      </c>
      <c r="K54" s="76"/>
      <c r="L54" s="76"/>
      <c r="M54" s="135"/>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row>
    <row r="55" spans="1:52" s="71" customFormat="1" ht="38.25">
      <c r="A55" s="66">
        <v>41</v>
      </c>
      <c r="B55" s="25"/>
      <c r="C55" s="69">
        <v>42194</v>
      </c>
      <c r="D55" s="58" t="s">
        <v>51</v>
      </c>
      <c r="E55" s="83" t="s">
        <v>441</v>
      </c>
      <c r="F55" s="17">
        <v>500000</v>
      </c>
      <c r="G55" s="17"/>
      <c r="H55" s="58" t="s">
        <v>22</v>
      </c>
      <c r="I55" s="77" t="s">
        <v>85</v>
      </c>
      <c r="J55" s="93" t="s">
        <v>289</v>
      </c>
      <c r="K55" s="76"/>
      <c r="L55" s="76"/>
      <c r="M55" s="135"/>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row>
    <row r="56" spans="1:52" s="71" customFormat="1" ht="38.25">
      <c r="A56" s="66">
        <v>42</v>
      </c>
      <c r="B56" s="25"/>
      <c r="C56" s="69">
        <v>42194</v>
      </c>
      <c r="D56" s="58" t="s">
        <v>125</v>
      </c>
      <c r="E56" s="58" t="s">
        <v>126</v>
      </c>
      <c r="F56" s="17">
        <v>100000</v>
      </c>
      <c r="G56" s="17"/>
      <c r="H56" s="58" t="s">
        <v>22</v>
      </c>
      <c r="I56" s="77" t="s">
        <v>85</v>
      </c>
      <c r="J56" s="93" t="s">
        <v>289</v>
      </c>
      <c r="K56" s="76"/>
      <c r="L56" s="76"/>
      <c r="M56" s="135"/>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row>
    <row r="57" spans="1:52" s="71" customFormat="1" ht="38.25">
      <c r="A57" s="66">
        <v>43</v>
      </c>
      <c r="B57" s="25"/>
      <c r="C57" s="69">
        <v>42194</v>
      </c>
      <c r="D57" s="58" t="s">
        <v>127</v>
      </c>
      <c r="E57" s="58" t="s">
        <v>128</v>
      </c>
      <c r="F57" s="17">
        <v>100000</v>
      </c>
      <c r="G57" s="17"/>
      <c r="H57" s="58" t="s">
        <v>22</v>
      </c>
      <c r="I57" s="77" t="s">
        <v>85</v>
      </c>
      <c r="J57" s="93" t="s">
        <v>289</v>
      </c>
      <c r="K57" s="76"/>
      <c r="L57" s="76"/>
      <c r="M57" s="135"/>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row>
    <row r="58" spans="1:52" s="71" customFormat="1" ht="57">
      <c r="A58" s="66">
        <v>44</v>
      </c>
      <c r="B58" s="25"/>
      <c r="C58" s="69">
        <v>42194</v>
      </c>
      <c r="D58" s="58" t="s">
        <v>129</v>
      </c>
      <c r="E58" s="83" t="s">
        <v>443</v>
      </c>
      <c r="F58" s="17">
        <v>100000</v>
      </c>
      <c r="G58" s="17"/>
      <c r="H58" s="58" t="s">
        <v>22</v>
      </c>
      <c r="I58" s="77" t="s">
        <v>85</v>
      </c>
      <c r="J58" s="93" t="s">
        <v>289</v>
      </c>
      <c r="K58" s="76"/>
      <c r="L58" s="76"/>
      <c r="M58" s="135"/>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row>
    <row r="59" spans="1:52" s="71" customFormat="1" ht="57">
      <c r="A59" s="66">
        <v>45</v>
      </c>
      <c r="B59" s="25"/>
      <c r="C59" s="69">
        <v>42194</v>
      </c>
      <c r="D59" s="58" t="s">
        <v>130</v>
      </c>
      <c r="E59" s="83" t="s">
        <v>443</v>
      </c>
      <c r="F59" s="17">
        <v>100000</v>
      </c>
      <c r="G59" s="17"/>
      <c r="H59" s="58" t="s">
        <v>22</v>
      </c>
      <c r="I59" s="77" t="s">
        <v>85</v>
      </c>
      <c r="J59" s="93" t="s">
        <v>289</v>
      </c>
      <c r="K59" s="76"/>
      <c r="L59" s="76"/>
      <c r="M59" s="135"/>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row>
    <row r="60" spans="1:52" s="71" customFormat="1" ht="38.25">
      <c r="A60" s="66">
        <v>46</v>
      </c>
      <c r="B60" s="25"/>
      <c r="C60" s="69">
        <v>42194</v>
      </c>
      <c r="D60" s="58" t="s">
        <v>131</v>
      </c>
      <c r="E60" s="58"/>
      <c r="F60" s="17">
        <v>100000</v>
      </c>
      <c r="G60" s="17"/>
      <c r="H60" s="58" t="s">
        <v>22</v>
      </c>
      <c r="I60" s="77" t="s">
        <v>85</v>
      </c>
      <c r="J60" s="93" t="s">
        <v>289</v>
      </c>
      <c r="K60" s="76"/>
      <c r="L60" s="76"/>
      <c r="M60" s="135"/>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row>
    <row r="61" spans="1:52" s="71" customFormat="1" ht="38.25">
      <c r="A61" s="66">
        <v>47</v>
      </c>
      <c r="B61" s="25"/>
      <c r="C61" s="69">
        <v>42194</v>
      </c>
      <c r="D61" s="58" t="s">
        <v>132</v>
      </c>
      <c r="E61" s="58" t="s">
        <v>38</v>
      </c>
      <c r="F61" s="17">
        <v>200000</v>
      </c>
      <c r="G61" s="17"/>
      <c r="H61" s="58" t="s">
        <v>22</v>
      </c>
      <c r="I61" s="77" t="s">
        <v>85</v>
      </c>
      <c r="J61" s="93" t="s">
        <v>289</v>
      </c>
      <c r="K61" s="76"/>
      <c r="L61" s="76"/>
      <c r="M61" s="135"/>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row>
    <row r="62" spans="1:52" s="71" customFormat="1" ht="38.25">
      <c r="A62" s="66">
        <v>48</v>
      </c>
      <c r="B62" s="25"/>
      <c r="C62" s="69">
        <v>42194</v>
      </c>
      <c r="D62" s="58" t="s">
        <v>46</v>
      </c>
      <c r="E62" s="58" t="s">
        <v>539</v>
      </c>
      <c r="F62" s="17">
        <v>100000</v>
      </c>
      <c r="G62" s="17"/>
      <c r="H62" s="58" t="s">
        <v>22</v>
      </c>
      <c r="I62" s="77" t="s">
        <v>85</v>
      </c>
      <c r="J62" s="93" t="s">
        <v>289</v>
      </c>
      <c r="K62" s="76"/>
      <c r="L62" s="76"/>
      <c r="M62" s="135"/>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row>
    <row r="63" spans="1:52" s="71" customFormat="1" ht="57">
      <c r="A63" s="66">
        <v>49</v>
      </c>
      <c r="B63" s="25"/>
      <c r="C63" s="69">
        <v>42194</v>
      </c>
      <c r="D63" s="58" t="s">
        <v>133</v>
      </c>
      <c r="E63" s="83" t="s">
        <v>444</v>
      </c>
      <c r="F63" s="17">
        <v>100000</v>
      </c>
      <c r="G63" s="17"/>
      <c r="H63" s="58" t="s">
        <v>22</v>
      </c>
      <c r="I63" s="77" t="s">
        <v>85</v>
      </c>
      <c r="J63" s="93" t="s">
        <v>289</v>
      </c>
      <c r="K63" s="76"/>
      <c r="L63" s="76"/>
      <c r="M63" s="135"/>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row>
    <row r="64" spans="1:52" s="71" customFormat="1" ht="57">
      <c r="A64" s="66">
        <v>50</v>
      </c>
      <c r="B64" s="25"/>
      <c r="C64" s="69">
        <v>42194</v>
      </c>
      <c r="D64" s="58" t="s">
        <v>134</v>
      </c>
      <c r="E64" s="83" t="s">
        <v>444</v>
      </c>
      <c r="F64" s="17">
        <v>100000</v>
      </c>
      <c r="G64" s="17"/>
      <c r="H64" s="58" t="s">
        <v>22</v>
      </c>
      <c r="I64" s="77" t="s">
        <v>85</v>
      </c>
      <c r="J64" s="93" t="s">
        <v>289</v>
      </c>
      <c r="K64" s="76"/>
      <c r="L64" s="76"/>
      <c r="M64" s="135"/>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row>
    <row r="65" spans="1:52" s="71" customFormat="1" ht="38.25">
      <c r="A65" s="66">
        <v>51</v>
      </c>
      <c r="B65" s="25"/>
      <c r="C65" s="69">
        <v>42195</v>
      </c>
      <c r="D65" s="58" t="s">
        <v>135</v>
      </c>
      <c r="E65" s="58"/>
      <c r="F65" s="17">
        <v>10200000</v>
      </c>
      <c r="G65" s="17"/>
      <c r="H65" s="58" t="s">
        <v>22</v>
      </c>
      <c r="I65" s="77" t="s">
        <v>85</v>
      </c>
      <c r="J65" s="93" t="s">
        <v>289</v>
      </c>
      <c r="K65" s="76"/>
      <c r="L65" s="76"/>
      <c r="M65" s="135"/>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row>
    <row r="66" spans="1:52" s="71" customFormat="1" ht="38.25">
      <c r="A66" s="66">
        <v>52</v>
      </c>
      <c r="B66" s="25"/>
      <c r="C66" s="69">
        <v>42195</v>
      </c>
      <c r="D66" s="58" t="s">
        <v>136</v>
      </c>
      <c r="E66" s="58"/>
      <c r="F66" s="17">
        <v>50000</v>
      </c>
      <c r="G66" s="17"/>
      <c r="H66" s="58" t="s">
        <v>22</v>
      </c>
      <c r="I66" s="77" t="s">
        <v>85</v>
      </c>
      <c r="J66" s="93" t="s">
        <v>289</v>
      </c>
      <c r="K66" s="76"/>
      <c r="L66" s="76"/>
      <c r="M66" s="135"/>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row>
    <row r="67" spans="1:52" s="71" customFormat="1" ht="38.25">
      <c r="A67" s="66">
        <v>53</v>
      </c>
      <c r="B67" s="25"/>
      <c r="C67" s="69">
        <v>42195</v>
      </c>
      <c r="D67" s="58" t="s">
        <v>137</v>
      </c>
      <c r="E67" s="58"/>
      <c r="F67" s="17">
        <v>5000000</v>
      </c>
      <c r="G67" s="17"/>
      <c r="H67" s="58" t="s">
        <v>22</v>
      </c>
      <c r="I67" s="77" t="s">
        <v>85</v>
      </c>
      <c r="J67" s="93" t="s">
        <v>289</v>
      </c>
      <c r="K67" s="76"/>
      <c r="L67" s="76"/>
      <c r="M67" s="135"/>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row>
    <row r="68" spans="1:52" s="71" customFormat="1" ht="38.25">
      <c r="A68" s="66">
        <v>54</v>
      </c>
      <c r="B68" s="25"/>
      <c r="C68" s="69">
        <v>42195</v>
      </c>
      <c r="D68" s="58" t="s">
        <v>138</v>
      </c>
      <c r="E68" s="58"/>
      <c r="F68" s="17">
        <v>20000000</v>
      </c>
      <c r="G68" s="17"/>
      <c r="H68" s="58" t="s">
        <v>22</v>
      </c>
      <c r="I68" s="77" t="s">
        <v>85</v>
      </c>
      <c r="J68" s="93" t="s">
        <v>289</v>
      </c>
      <c r="K68" s="76"/>
      <c r="L68" s="76"/>
      <c r="M68" s="135"/>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row>
    <row r="69" spans="1:52" s="71" customFormat="1" ht="38.25">
      <c r="A69" s="66">
        <v>55</v>
      </c>
      <c r="B69" s="25"/>
      <c r="C69" s="69">
        <v>42195</v>
      </c>
      <c r="D69" s="58" t="s">
        <v>79</v>
      </c>
      <c r="E69" s="58"/>
      <c r="F69" s="17">
        <v>100000</v>
      </c>
      <c r="G69" s="17"/>
      <c r="H69" s="58" t="s">
        <v>22</v>
      </c>
      <c r="I69" s="77" t="s">
        <v>85</v>
      </c>
      <c r="J69" s="93" t="s">
        <v>289</v>
      </c>
      <c r="K69" s="76"/>
      <c r="L69" s="76"/>
      <c r="M69" s="135"/>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row>
    <row r="70" spans="1:52" s="71" customFormat="1" ht="38.25">
      <c r="A70" s="66">
        <v>56</v>
      </c>
      <c r="B70" s="25"/>
      <c r="C70" s="69">
        <v>42195</v>
      </c>
      <c r="D70" s="58" t="s">
        <v>139</v>
      </c>
      <c r="E70" s="83" t="s">
        <v>414</v>
      </c>
      <c r="F70" s="17">
        <v>200000</v>
      </c>
      <c r="G70" s="17"/>
      <c r="H70" s="58" t="s">
        <v>22</v>
      </c>
      <c r="I70" s="77" t="s">
        <v>85</v>
      </c>
      <c r="J70" s="93" t="s">
        <v>289</v>
      </c>
      <c r="K70" s="76"/>
      <c r="L70" s="76"/>
      <c r="M70" s="135"/>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row>
    <row r="71" spans="1:52" s="71" customFormat="1" ht="38.25">
      <c r="A71" s="66">
        <v>57</v>
      </c>
      <c r="B71" s="25"/>
      <c r="C71" s="69">
        <v>42195</v>
      </c>
      <c r="D71" s="58" t="s">
        <v>141</v>
      </c>
      <c r="E71" s="83" t="s">
        <v>414</v>
      </c>
      <c r="F71" s="17">
        <v>100000</v>
      </c>
      <c r="G71" s="17"/>
      <c r="H71" s="58" t="s">
        <v>22</v>
      </c>
      <c r="I71" s="77" t="s">
        <v>85</v>
      </c>
      <c r="J71" s="93" t="s">
        <v>289</v>
      </c>
      <c r="K71" s="76"/>
      <c r="L71" s="76"/>
      <c r="M71" s="135"/>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row>
    <row r="72" spans="1:52" s="71" customFormat="1" ht="38.25">
      <c r="A72" s="66">
        <v>58</v>
      </c>
      <c r="B72" s="25"/>
      <c r="C72" s="69">
        <v>42195</v>
      </c>
      <c r="D72" s="58" t="s">
        <v>142</v>
      </c>
      <c r="E72" s="58" t="s">
        <v>143</v>
      </c>
      <c r="F72" s="17">
        <v>57600000</v>
      </c>
      <c r="G72" s="17"/>
      <c r="H72" s="58" t="s">
        <v>22</v>
      </c>
      <c r="I72" s="77" t="s">
        <v>85</v>
      </c>
      <c r="J72" s="93" t="s">
        <v>289</v>
      </c>
      <c r="K72" s="76"/>
      <c r="L72" s="76"/>
      <c r="M72" s="135"/>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row>
    <row r="73" spans="1:52" s="71" customFormat="1" ht="38.25">
      <c r="A73" s="66">
        <v>59</v>
      </c>
      <c r="B73" s="25"/>
      <c r="C73" s="69">
        <v>42195</v>
      </c>
      <c r="D73" s="58" t="s">
        <v>72</v>
      </c>
      <c r="E73" s="58" t="s">
        <v>439</v>
      </c>
      <c r="F73" s="17">
        <v>10000000</v>
      </c>
      <c r="G73" s="17"/>
      <c r="H73" s="58" t="s">
        <v>22</v>
      </c>
      <c r="I73" s="77" t="s">
        <v>85</v>
      </c>
      <c r="J73" s="93" t="s">
        <v>289</v>
      </c>
      <c r="K73" s="76"/>
      <c r="L73" s="76"/>
      <c r="M73" s="135"/>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row>
    <row r="74" spans="1:52" s="71" customFormat="1" ht="38.25">
      <c r="A74" s="66">
        <v>60</v>
      </c>
      <c r="B74" s="25"/>
      <c r="C74" s="69">
        <v>42195</v>
      </c>
      <c r="D74" s="58" t="s">
        <v>144</v>
      </c>
      <c r="E74" s="58" t="s">
        <v>140</v>
      </c>
      <c r="F74" s="17">
        <v>200000</v>
      </c>
      <c r="G74" s="17"/>
      <c r="H74" s="58" t="s">
        <v>22</v>
      </c>
      <c r="I74" s="77" t="s">
        <v>85</v>
      </c>
      <c r="J74" s="93" t="s">
        <v>289</v>
      </c>
      <c r="K74" s="76"/>
      <c r="L74" s="76"/>
      <c r="M74" s="135"/>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row>
    <row r="75" spans="1:52" s="71" customFormat="1" ht="57">
      <c r="A75" s="66">
        <v>61</v>
      </c>
      <c r="B75" s="25"/>
      <c r="C75" s="69">
        <v>42198</v>
      </c>
      <c r="D75" s="58" t="s">
        <v>145</v>
      </c>
      <c r="E75" s="83" t="s">
        <v>413</v>
      </c>
      <c r="F75" s="17">
        <v>1000000</v>
      </c>
      <c r="G75" s="17"/>
      <c r="H75" s="58" t="s">
        <v>22</v>
      </c>
      <c r="I75" s="77" t="s">
        <v>84</v>
      </c>
      <c r="J75" s="93" t="s">
        <v>289</v>
      </c>
      <c r="K75" s="76"/>
      <c r="L75" s="76"/>
      <c r="M75" s="135"/>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row>
    <row r="76" spans="1:52" s="71" customFormat="1" ht="38.25">
      <c r="A76" s="66">
        <v>62</v>
      </c>
      <c r="B76" s="25"/>
      <c r="C76" s="69">
        <v>42199</v>
      </c>
      <c r="D76" s="58" t="s">
        <v>146</v>
      </c>
      <c r="E76" s="58" t="s">
        <v>147</v>
      </c>
      <c r="F76" s="17">
        <v>3000000</v>
      </c>
      <c r="G76" s="17"/>
      <c r="H76" s="58" t="s">
        <v>22</v>
      </c>
      <c r="I76" s="77" t="s">
        <v>84</v>
      </c>
      <c r="J76" s="93" t="s">
        <v>289</v>
      </c>
      <c r="K76" s="76"/>
      <c r="L76" s="76"/>
      <c r="M76" s="135"/>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row>
    <row r="77" spans="1:52" s="71" customFormat="1" ht="38.25">
      <c r="A77" s="66">
        <v>63</v>
      </c>
      <c r="B77" s="25"/>
      <c r="C77" s="69">
        <v>42199</v>
      </c>
      <c r="D77" s="58" t="s">
        <v>754</v>
      </c>
      <c r="E77" s="83" t="s">
        <v>427</v>
      </c>
      <c r="F77" s="17">
        <v>5000000</v>
      </c>
      <c r="G77" s="17"/>
      <c r="H77" s="58" t="s">
        <v>22</v>
      </c>
      <c r="I77" s="77" t="s">
        <v>85</v>
      </c>
      <c r="J77" s="93" t="s">
        <v>289</v>
      </c>
      <c r="K77" s="76"/>
      <c r="L77" s="76"/>
      <c r="M77" s="135"/>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row>
    <row r="78" spans="1:52" s="71" customFormat="1" ht="57">
      <c r="A78" s="66">
        <v>64</v>
      </c>
      <c r="B78" s="25"/>
      <c r="C78" s="112">
        <v>42199</v>
      </c>
      <c r="D78" s="61" t="s">
        <v>424</v>
      </c>
      <c r="E78" s="68" t="s">
        <v>425</v>
      </c>
      <c r="F78" s="63">
        <v>2000000</v>
      </c>
      <c r="G78" s="63"/>
      <c r="H78" s="61" t="s">
        <v>22</v>
      </c>
      <c r="I78" s="113" t="s">
        <v>85</v>
      </c>
      <c r="J78" s="93" t="s">
        <v>289</v>
      </c>
      <c r="K78" s="206"/>
      <c r="L78" s="76"/>
      <c r="M78" s="135"/>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row>
    <row r="79" spans="1:52" s="71" customFormat="1" ht="57">
      <c r="A79" s="66">
        <v>65</v>
      </c>
      <c r="B79" s="25"/>
      <c r="C79" s="112">
        <v>42199</v>
      </c>
      <c r="D79" s="61" t="s">
        <v>424</v>
      </c>
      <c r="E79" s="68" t="s">
        <v>425</v>
      </c>
      <c r="F79" s="63">
        <v>1000000</v>
      </c>
      <c r="G79" s="63"/>
      <c r="H79" s="61" t="s">
        <v>552</v>
      </c>
      <c r="I79" s="113" t="s">
        <v>85</v>
      </c>
      <c r="J79" s="93"/>
      <c r="K79" s="206"/>
      <c r="L79" s="76"/>
      <c r="M79" s="135"/>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row>
    <row r="80" spans="1:52" s="71" customFormat="1" ht="57">
      <c r="A80" s="66">
        <v>66</v>
      </c>
      <c r="B80" s="25"/>
      <c r="C80" s="112">
        <v>42199</v>
      </c>
      <c r="D80" s="61" t="s">
        <v>424</v>
      </c>
      <c r="E80" s="68" t="s">
        <v>425</v>
      </c>
      <c r="F80" s="63">
        <v>1000000</v>
      </c>
      <c r="G80" s="63"/>
      <c r="H80" s="61" t="s">
        <v>554</v>
      </c>
      <c r="I80" s="113" t="s">
        <v>85</v>
      </c>
      <c r="J80" s="93"/>
      <c r="K80" s="111"/>
      <c r="L80" s="76"/>
      <c r="M80" s="135"/>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row>
    <row r="81" spans="1:52" s="71" customFormat="1" ht="38.25">
      <c r="A81" s="66">
        <v>67</v>
      </c>
      <c r="B81" s="25"/>
      <c r="C81" s="69">
        <v>42199</v>
      </c>
      <c r="D81" s="58" t="s">
        <v>148</v>
      </c>
      <c r="E81" s="83" t="s">
        <v>149</v>
      </c>
      <c r="F81" s="17">
        <v>2000000</v>
      </c>
      <c r="G81" s="17"/>
      <c r="H81" s="58" t="s">
        <v>22</v>
      </c>
      <c r="I81" s="77" t="s">
        <v>85</v>
      </c>
      <c r="J81" s="93" t="s">
        <v>289</v>
      </c>
      <c r="K81" s="76"/>
      <c r="L81" s="76"/>
      <c r="M81" s="135"/>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row>
    <row r="82" spans="1:52" s="71" customFormat="1" ht="38.25">
      <c r="A82" s="66">
        <v>68</v>
      </c>
      <c r="B82" s="25"/>
      <c r="C82" s="69">
        <v>42199</v>
      </c>
      <c r="D82" s="58" t="s">
        <v>150</v>
      </c>
      <c r="E82" s="83" t="s">
        <v>457</v>
      </c>
      <c r="F82" s="17">
        <v>5000000</v>
      </c>
      <c r="G82" s="17"/>
      <c r="H82" s="58" t="s">
        <v>22</v>
      </c>
      <c r="I82" s="77" t="s">
        <v>85</v>
      </c>
      <c r="J82" s="93" t="s">
        <v>289</v>
      </c>
      <c r="K82" s="76"/>
      <c r="L82" s="76"/>
      <c r="M82" s="135"/>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row>
    <row r="83" spans="1:52" s="71" customFormat="1" ht="38.25">
      <c r="A83" s="66">
        <v>69</v>
      </c>
      <c r="B83" s="25"/>
      <c r="C83" s="69">
        <v>42199</v>
      </c>
      <c r="D83" s="58" t="s">
        <v>151</v>
      </c>
      <c r="E83" s="58" t="s">
        <v>38</v>
      </c>
      <c r="F83" s="17">
        <v>10000000</v>
      </c>
      <c r="G83" s="17"/>
      <c r="H83" s="58" t="s">
        <v>22</v>
      </c>
      <c r="I83" s="77" t="s">
        <v>85</v>
      </c>
      <c r="J83" s="93" t="s">
        <v>289</v>
      </c>
      <c r="K83" s="76"/>
      <c r="L83" s="76"/>
      <c r="M83" s="135"/>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row>
    <row r="84" spans="1:52" s="71" customFormat="1" ht="38.25">
      <c r="A84" s="66">
        <v>70</v>
      </c>
      <c r="B84" s="25"/>
      <c r="C84" s="69">
        <v>42199</v>
      </c>
      <c r="D84" s="58" t="s">
        <v>152</v>
      </c>
      <c r="E84" s="58" t="s">
        <v>153</v>
      </c>
      <c r="F84" s="17">
        <v>2160000</v>
      </c>
      <c r="G84" s="17"/>
      <c r="H84" s="58" t="s">
        <v>22</v>
      </c>
      <c r="I84" s="77" t="s">
        <v>85</v>
      </c>
      <c r="J84" s="93" t="s">
        <v>289</v>
      </c>
      <c r="K84" s="76"/>
      <c r="L84" s="76"/>
      <c r="M84" s="135"/>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row>
    <row r="85" spans="1:52" s="71" customFormat="1" ht="38.25">
      <c r="A85" s="66">
        <v>71</v>
      </c>
      <c r="B85" s="25"/>
      <c r="C85" s="69">
        <v>42199</v>
      </c>
      <c r="D85" s="58" t="s">
        <v>154</v>
      </c>
      <c r="E85" s="58" t="s">
        <v>153</v>
      </c>
      <c r="F85" s="17">
        <v>2160000</v>
      </c>
      <c r="G85" s="17"/>
      <c r="H85" s="58" t="s">
        <v>22</v>
      </c>
      <c r="I85" s="77" t="s">
        <v>85</v>
      </c>
      <c r="J85" s="93" t="s">
        <v>289</v>
      </c>
      <c r="K85" s="76"/>
      <c r="L85" s="76"/>
      <c r="M85" s="135"/>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row>
    <row r="86" spans="1:52" s="71" customFormat="1" ht="38.25">
      <c r="A86" s="66">
        <v>72</v>
      </c>
      <c r="B86" s="25"/>
      <c r="C86" s="69">
        <v>42199</v>
      </c>
      <c r="D86" s="58" t="s">
        <v>155</v>
      </c>
      <c r="E86" s="58" t="s">
        <v>153</v>
      </c>
      <c r="F86" s="17">
        <v>2160000</v>
      </c>
      <c r="G86" s="17"/>
      <c r="H86" s="58" t="s">
        <v>22</v>
      </c>
      <c r="I86" s="77" t="s">
        <v>85</v>
      </c>
      <c r="J86" s="93" t="s">
        <v>289</v>
      </c>
      <c r="K86" s="76"/>
      <c r="L86" s="76"/>
      <c r="M86" s="135"/>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row>
    <row r="87" spans="1:52" s="71" customFormat="1" ht="38.25">
      <c r="A87" s="66">
        <v>73</v>
      </c>
      <c r="B87" s="25"/>
      <c r="C87" s="69">
        <v>42199</v>
      </c>
      <c r="D87" s="58" t="s">
        <v>156</v>
      </c>
      <c r="E87" s="58" t="s">
        <v>157</v>
      </c>
      <c r="F87" s="17">
        <v>14821000</v>
      </c>
      <c r="G87" s="17"/>
      <c r="H87" s="58" t="s">
        <v>22</v>
      </c>
      <c r="I87" s="77" t="s">
        <v>85</v>
      </c>
      <c r="J87" s="93" t="s">
        <v>289</v>
      </c>
      <c r="K87" s="76"/>
      <c r="L87" s="76"/>
      <c r="M87" s="135"/>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row>
    <row r="88" spans="1:52" s="71" customFormat="1" ht="38.25">
      <c r="A88" s="66">
        <v>74</v>
      </c>
      <c r="B88" s="25"/>
      <c r="C88" s="69">
        <v>42199</v>
      </c>
      <c r="D88" s="58" t="s">
        <v>158</v>
      </c>
      <c r="E88" s="58" t="s">
        <v>38</v>
      </c>
      <c r="F88" s="17">
        <v>3000000</v>
      </c>
      <c r="G88" s="17"/>
      <c r="H88" s="58" t="s">
        <v>22</v>
      </c>
      <c r="I88" s="77" t="s">
        <v>85</v>
      </c>
      <c r="J88" s="93" t="s">
        <v>289</v>
      </c>
      <c r="K88" s="76"/>
      <c r="L88" s="76"/>
      <c r="M88" s="135"/>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row>
    <row r="89" spans="1:52" s="71" customFormat="1" ht="38.25">
      <c r="A89" s="66">
        <v>75</v>
      </c>
      <c r="B89" s="25"/>
      <c r="C89" s="69">
        <v>42199</v>
      </c>
      <c r="D89" s="58" t="s">
        <v>159</v>
      </c>
      <c r="E89" s="58" t="s">
        <v>160</v>
      </c>
      <c r="F89" s="17">
        <v>5000000</v>
      </c>
      <c r="G89" s="17"/>
      <c r="H89" s="58" t="s">
        <v>22</v>
      </c>
      <c r="I89" s="77" t="s">
        <v>85</v>
      </c>
      <c r="J89" s="93" t="s">
        <v>289</v>
      </c>
      <c r="K89" s="76"/>
      <c r="L89" s="76"/>
      <c r="M89" s="137"/>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row>
    <row r="90" spans="1:52" s="71" customFormat="1" ht="38.25">
      <c r="A90" s="66">
        <v>76</v>
      </c>
      <c r="B90" s="25"/>
      <c r="C90" s="69">
        <v>42199</v>
      </c>
      <c r="D90" s="58" t="s">
        <v>161</v>
      </c>
      <c r="E90" s="58"/>
      <c r="F90" s="17">
        <v>10000000</v>
      </c>
      <c r="G90" s="17"/>
      <c r="H90" s="58" t="s">
        <v>22</v>
      </c>
      <c r="I90" s="77" t="s">
        <v>84</v>
      </c>
      <c r="J90" s="93" t="s">
        <v>289</v>
      </c>
      <c r="K90" s="76"/>
      <c r="L90" s="76"/>
      <c r="M90" s="137"/>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row>
    <row r="91" spans="1:52" s="71" customFormat="1" ht="38.25">
      <c r="A91" s="66">
        <v>77</v>
      </c>
      <c r="B91" s="25"/>
      <c r="C91" s="69">
        <v>42199</v>
      </c>
      <c r="D91" s="58" t="s">
        <v>162</v>
      </c>
      <c r="E91" s="58"/>
      <c r="F91" s="17">
        <v>2000000</v>
      </c>
      <c r="G91" s="17"/>
      <c r="H91" s="58" t="s">
        <v>22</v>
      </c>
      <c r="I91" s="77" t="s">
        <v>84</v>
      </c>
      <c r="J91" s="93" t="s">
        <v>289</v>
      </c>
      <c r="K91" s="76"/>
      <c r="L91" s="76"/>
      <c r="M91" s="137"/>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row>
    <row r="92" spans="1:52" s="71" customFormat="1" ht="38.25">
      <c r="A92" s="66">
        <v>78</v>
      </c>
      <c r="B92" s="25"/>
      <c r="C92" s="69">
        <v>42199</v>
      </c>
      <c r="D92" s="58" t="s">
        <v>163</v>
      </c>
      <c r="E92" s="58"/>
      <c r="F92" s="17">
        <v>1000000</v>
      </c>
      <c r="G92" s="17"/>
      <c r="H92" s="58" t="s">
        <v>22</v>
      </c>
      <c r="I92" s="77" t="s">
        <v>84</v>
      </c>
      <c r="J92" s="93" t="s">
        <v>289</v>
      </c>
      <c r="K92" s="76"/>
      <c r="L92" s="76"/>
      <c r="M92" s="137"/>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row>
    <row r="93" spans="1:52" s="71" customFormat="1" ht="38.25">
      <c r="A93" s="66">
        <v>79</v>
      </c>
      <c r="B93" s="25"/>
      <c r="C93" s="69">
        <v>42199</v>
      </c>
      <c r="D93" s="58" t="s">
        <v>164</v>
      </c>
      <c r="E93" s="58"/>
      <c r="F93" s="17">
        <v>1000000</v>
      </c>
      <c r="G93" s="17"/>
      <c r="H93" s="58" t="s">
        <v>22</v>
      </c>
      <c r="I93" s="77" t="s">
        <v>84</v>
      </c>
      <c r="J93" s="93" t="s">
        <v>289</v>
      </c>
      <c r="K93" s="76"/>
      <c r="L93" s="76"/>
      <c r="M93" s="137"/>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row>
    <row r="94" spans="1:52" s="71" customFormat="1" ht="38.25">
      <c r="A94" s="66">
        <v>80</v>
      </c>
      <c r="B94" s="25"/>
      <c r="C94" s="69">
        <v>42199</v>
      </c>
      <c r="D94" s="58" t="s">
        <v>165</v>
      </c>
      <c r="E94" s="58"/>
      <c r="F94" s="17">
        <v>1000000</v>
      </c>
      <c r="G94" s="17"/>
      <c r="H94" s="58" t="s">
        <v>22</v>
      </c>
      <c r="I94" s="77" t="s">
        <v>84</v>
      </c>
      <c r="J94" s="93" t="s">
        <v>289</v>
      </c>
      <c r="K94" s="76"/>
      <c r="L94" s="76"/>
      <c r="M94" s="137"/>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row>
    <row r="95" spans="1:52" s="71" customFormat="1" ht="38.25">
      <c r="A95" s="66">
        <v>81</v>
      </c>
      <c r="B95" s="25"/>
      <c r="C95" s="69">
        <v>42199</v>
      </c>
      <c r="D95" s="58" t="s">
        <v>166</v>
      </c>
      <c r="E95" s="58"/>
      <c r="F95" s="17">
        <v>5000000</v>
      </c>
      <c r="G95" s="17"/>
      <c r="H95" s="58" t="s">
        <v>22</v>
      </c>
      <c r="I95" s="77" t="s">
        <v>84</v>
      </c>
      <c r="J95" s="93" t="s">
        <v>289</v>
      </c>
      <c r="K95" s="76"/>
      <c r="L95" s="76"/>
      <c r="M95" s="135"/>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row>
    <row r="96" spans="1:52" s="71" customFormat="1" ht="38.25">
      <c r="A96" s="66">
        <v>82</v>
      </c>
      <c r="B96" s="25"/>
      <c r="C96" s="69">
        <v>42199</v>
      </c>
      <c r="D96" s="58" t="s">
        <v>167</v>
      </c>
      <c r="E96" s="83" t="s">
        <v>540</v>
      </c>
      <c r="F96" s="17">
        <v>1000000</v>
      </c>
      <c r="G96" s="17"/>
      <c r="H96" s="58" t="s">
        <v>22</v>
      </c>
      <c r="I96" s="77" t="s">
        <v>84</v>
      </c>
      <c r="J96" s="93" t="s">
        <v>289</v>
      </c>
      <c r="K96" s="76"/>
      <c r="L96" s="76"/>
      <c r="M96" s="135"/>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row>
    <row r="97" spans="1:52" s="71" customFormat="1" ht="38.25">
      <c r="A97" s="66">
        <v>83</v>
      </c>
      <c r="B97" s="25"/>
      <c r="C97" s="69">
        <v>42199</v>
      </c>
      <c r="D97" s="58" t="s">
        <v>76</v>
      </c>
      <c r="E97" s="83" t="s">
        <v>38</v>
      </c>
      <c r="F97" s="17">
        <v>1000000</v>
      </c>
      <c r="G97" s="17"/>
      <c r="H97" s="58" t="s">
        <v>22</v>
      </c>
      <c r="I97" s="77" t="s">
        <v>84</v>
      </c>
      <c r="J97" s="93" t="s">
        <v>289</v>
      </c>
      <c r="K97" s="76"/>
      <c r="L97" s="76"/>
      <c r="M97" s="135"/>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row>
    <row r="98" spans="1:52" s="71" customFormat="1" ht="38.25">
      <c r="A98" s="66">
        <v>84</v>
      </c>
      <c r="B98" s="25"/>
      <c r="C98" s="69">
        <v>42200</v>
      </c>
      <c r="D98" s="58" t="s">
        <v>168</v>
      </c>
      <c r="E98" s="58" t="s">
        <v>169</v>
      </c>
      <c r="F98" s="17">
        <v>10000000</v>
      </c>
      <c r="G98" s="17"/>
      <c r="H98" s="58" t="s">
        <v>22</v>
      </c>
      <c r="I98" s="77" t="s">
        <v>84</v>
      </c>
      <c r="J98" s="93" t="s">
        <v>289</v>
      </c>
      <c r="K98" s="76"/>
      <c r="L98" s="76"/>
      <c r="M98" s="135"/>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row>
    <row r="99" spans="1:52" s="71" customFormat="1" ht="38.25">
      <c r="A99" s="66">
        <v>85</v>
      </c>
      <c r="B99" s="25"/>
      <c r="C99" s="69">
        <v>42200</v>
      </c>
      <c r="D99" s="58" t="s">
        <v>170</v>
      </c>
      <c r="E99" s="58" t="s">
        <v>171</v>
      </c>
      <c r="F99" s="17">
        <v>1000000</v>
      </c>
      <c r="G99" s="17"/>
      <c r="H99" s="58" t="s">
        <v>22</v>
      </c>
      <c r="I99" s="77" t="s">
        <v>84</v>
      </c>
      <c r="J99" s="93" t="s">
        <v>289</v>
      </c>
      <c r="K99" s="76"/>
      <c r="L99" s="76"/>
      <c r="M99" s="135"/>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row>
    <row r="100" spans="1:52" s="71" customFormat="1" ht="38.25">
      <c r="A100" s="66">
        <v>86</v>
      </c>
      <c r="B100" s="25"/>
      <c r="C100" s="69">
        <v>42200</v>
      </c>
      <c r="D100" s="58" t="s">
        <v>172</v>
      </c>
      <c r="E100" s="58" t="s">
        <v>171</v>
      </c>
      <c r="F100" s="17">
        <v>1000000</v>
      </c>
      <c r="G100" s="17"/>
      <c r="H100" s="58" t="s">
        <v>22</v>
      </c>
      <c r="I100" s="77" t="s">
        <v>84</v>
      </c>
      <c r="J100" s="93" t="s">
        <v>289</v>
      </c>
      <c r="K100" s="76"/>
      <c r="L100" s="76"/>
      <c r="M100" s="135"/>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row>
    <row r="101" spans="1:52" s="71" customFormat="1" ht="38.25">
      <c r="A101" s="66">
        <v>87</v>
      </c>
      <c r="B101" s="25"/>
      <c r="C101" s="69">
        <v>42200</v>
      </c>
      <c r="D101" s="58" t="s">
        <v>173</v>
      </c>
      <c r="E101" s="58" t="s">
        <v>171</v>
      </c>
      <c r="F101" s="17">
        <v>250000</v>
      </c>
      <c r="G101" s="17"/>
      <c r="H101" s="58" t="s">
        <v>22</v>
      </c>
      <c r="I101" s="77" t="s">
        <v>84</v>
      </c>
      <c r="J101" s="93" t="s">
        <v>289</v>
      </c>
      <c r="K101" s="76"/>
      <c r="L101" s="76"/>
      <c r="M101" s="135"/>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row>
    <row r="102" spans="1:52" s="71" customFormat="1" ht="38.25">
      <c r="A102" s="66">
        <v>88</v>
      </c>
      <c r="B102" s="25"/>
      <c r="C102" s="69">
        <v>42200</v>
      </c>
      <c r="D102" s="58" t="s">
        <v>174</v>
      </c>
      <c r="E102" s="58" t="s">
        <v>171</v>
      </c>
      <c r="F102" s="17">
        <v>250000</v>
      </c>
      <c r="G102" s="17"/>
      <c r="H102" s="58" t="s">
        <v>22</v>
      </c>
      <c r="I102" s="77" t="s">
        <v>84</v>
      </c>
      <c r="J102" s="93" t="s">
        <v>289</v>
      </c>
      <c r="K102" s="76"/>
      <c r="L102" s="76"/>
      <c r="M102" s="135"/>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row>
    <row r="103" spans="1:52" s="71" customFormat="1" ht="38.25">
      <c r="A103" s="66">
        <v>89</v>
      </c>
      <c r="B103" s="25"/>
      <c r="C103" s="69">
        <v>42200</v>
      </c>
      <c r="D103" s="58" t="s">
        <v>175</v>
      </c>
      <c r="E103" s="58" t="s">
        <v>176</v>
      </c>
      <c r="F103" s="17">
        <v>1000000</v>
      </c>
      <c r="G103" s="17"/>
      <c r="H103" s="58" t="s">
        <v>22</v>
      </c>
      <c r="I103" s="77" t="s">
        <v>84</v>
      </c>
      <c r="J103" s="93" t="s">
        <v>289</v>
      </c>
      <c r="K103" s="76"/>
      <c r="L103" s="76"/>
      <c r="M103" s="135"/>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row>
    <row r="104" spans="1:52" s="71" customFormat="1" ht="38.25">
      <c r="A104" s="66">
        <v>90</v>
      </c>
      <c r="B104" s="25"/>
      <c r="C104" s="69">
        <v>42200</v>
      </c>
      <c r="D104" s="58" t="s">
        <v>177</v>
      </c>
      <c r="E104" s="58" t="s">
        <v>176</v>
      </c>
      <c r="F104" s="17">
        <v>500000</v>
      </c>
      <c r="G104" s="17"/>
      <c r="H104" s="58" t="s">
        <v>22</v>
      </c>
      <c r="I104" s="77" t="s">
        <v>84</v>
      </c>
      <c r="J104" s="93" t="s">
        <v>289</v>
      </c>
      <c r="K104" s="76"/>
      <c r="L104" s="76"/>
      <c r="M104" s="135"/>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row>
    <row r="105" spans="1:52" s="71" customFormat="1" ht="38.25">
      <c r="A105" s="66">
        <v>91</v>
      </c>
      <c r="B105" s="25"/>
      <c r="C105" s="69">
        <v>42200</v>
      </c>
      <c r="D105" s="58" t="s">
        <v>178</v>
      </c>
      <c r="E105" s="58" t="s">
        <v>176</v>
      </c>
      <c r="F105" s="17">
        <v>500000</v>
      </c>
      <c r="G105" s="17"/>
      <c r="H105" s="58" t="s">
        <v>22</v>
      </c>
      <c r="I105" s="77" t="s">
        <v>84</v>
      </c>
      <c r="J105" s="93" t="s">
        <v>289</v>
      </c>
      <c r="K105" s="76"/>
      <c r="L105" s="76"/>
      <c r="M105" s="135"/>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row>
    <row r="106" spans="1:52" s="71" customFormat="1" ht="38.25">
      <c r="A106" s="66">
        <v>92</v>
      </c>
      <c r="B106" s="25"/>
      <c r="C106" s="69">
        <v>42200</v>
      </c>
      <c r="D106" s="58" t="s">
        <v>179</v>
      </c>
      <c r="E106" s="58"/>
      <c r="F106" s="17">
        <v>300000</v>
      </c>
      <c r="G106" s="17"/>
      <c r="H106" s="58" t="s">
        <v>22</v>
      </c>
      <c r="I106" s="77" t="s">
        <v>85</v>
      </c>
      <c r="J106" s="93" t="s">
        <v>289</v>
      </c>
      <c r="K106" s="76"/>
      <c r="L106" s="76"/>
      <c r="M106" s="135"/>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row>
    <row r="107" spans="1:52" s="71" customFormat="1" ht="38.25">
      <c r="A107" s="66">
        <v>93</v>
      </c>
      <c r="B107" s="25"/>
      <c r="C107" s="69">
        <v>42200</v>
      </c>
      <c r="D107" s="58" t="s">
        <v>378</v>
      </c>
      <c r="E107" s="61" t="s">
        <v>531</v>
      </c>
      <c r="F107" s="17">
        <v>500000</v>
      </c>
      <c r="G107" s="17"/>
      <c r="H107" s="58" t="s">
        <v>22</v>
      </c>
      <c r="I107" s="77" t="s">
        <v>84</v>
      </c>
      <c r="J107" s="93" t="s">
        <v>289</v>
      </c>
      <c r="K107" s="76"/>
      <c r="L107" s="76"/>
      <c r="M107" s="135"/>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row>
    <row r="108" spans="1:52" s="71" customFormat="1" ht="38.25">
      <c r="A108" s="66">
        <v>94</v>
      </c>
      <c r="B108" s="25"/>
      <c r="C108" s="69">
        <v>42200</v>
      </c>
      <c r="D108" s="58" t="s">
        <v>180</v>
      </c>
      <c r="E108" s="58" t="s">
        <v>68</v>
      </c>
      <c r="F108" s="17">
        <v>300000</v>
      </c>
      <c r="G108" s="17"/>
      <c r="H108" s="58" t="s">
        <v>22</v>
      </c>
      <c r="I108" s="77" t="s">
        <v>84</v>
      </c>
      <c r="J108" s="93" t="s">
        <v>289</v>
      </c>
      <c r="K108" s="76"/>
      <c r="L108" s="76"/>
      <c r="M108" s="135"/>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row>
    <row r="109" spans="1:52" s="71" customFormat="1" ht="38.25">
      <c r="A109" s="66">
        <v>95</v>
      </c>
      <c r="B109" s="25"/>
      <c r="C109" s="69">
        <v>42200</v>
      </c>
      <c r="D109" s="58" t="s">
        <v>181</v>
      </c>
      <c r="E109" s="58" t="s">
        <v>140</v>
      </c>
      <c r="F109" s="17">
        <v>200000</v>
      </c>
      <c r="G109" s="17"/>
      <c r="H109" s="58" t="s">
        <v>22</v>
      </c>
      <c r="I109" s="77" t="s">
        <v>84</v>
      </c>
      <c r="J109" s="93" t="s">
        <v>289</v>
      </c>
      <c r="K109" s="76"/>
      <c r="L109" s="76"/>
      <c r="M109" s="135"/>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row>
    <row r="110" spans="1:52" s="71" customFormat="1" ht="38.25">
      <c r="A110" s="66">
        <v>96</v>
      </c>
      <c r="B110" s="25"/>
      <c r="C110" s="69">
        <v>42200</v>
      </c>
      <c r="D110" s="58" t="s">
        <v>428</v>
      </c>
      <c r="E110" s="83" t="s">
        <v>429</v>
      </c>
      <c r="F110" s="17">
        <v>3000000</v>
      </c>
      <c r="G110" s="17"/>
      <c r="H110" s="58" t="s">
        <v>22</v>
      </c>
      <c r="I110" s="77" t="s">
        <v>85</v>
      </c>
      <c r="J110" s="93" t="s">
        <v>289</v>
      </c>
      <c r="K110" s="76"/>
      <c r="L110" s="76"/>
      <c r="M110" s="135"/>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row>
    <row r="111" spans="1:52" s="71" customFormat="1" ht="38.25">
      <c r="A111" s="66">
        <v>97</v>
      </c>
      <c r="B111" s="25"/>
      <c r="C111" s="69">
        <v>42200</v>
      </c>
      <c r="D111" s="58" t="s">
        <v>182</v>
      </c>
      <c r="E111" s="58" t="s">
        <v>183</v>
      </c>
      <c r="F111" s="17">
        <v>5000000</v>
      </c>
      <c r="G111" s="17"/>
      <c r="H111" s="58" t="s">
        <v>22</v>
      </c>
      <c r="I111" s="77" t="s">
        <v>85</v>
      </c>
      <c r="J111" s="93" t="s">
        <v>289</v>
      </c>
      <c r="K111" s="76"/>
      <c r="L111" s="76"/>
      <c r="M111" s="135"/>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row>
    <row r="112" spans="1:52" s="71" customFormat="1" ht="38.25">
      <c r="A112" s="66">
        <v>98</v>
      </c>
      <c r="B112" s="25"/>
      <c r="C112" s="69">
        <v>42200</v>
      </c>
      <c r="D112" s="58" t="s">
        <v>184</v>
      </c>
      <c r="E112" s="58" t="s">
        <v>185</v>
      </c>
      <c r="F112" s="17">
        <v>6000000</v>
      </c>
      <c r="G112" s="17"/>
      <c r="H112" s="58" t="s">
        <v>22</v>
      </c>
      <c r="I112" s="77" t="s">
        <v>85</v>
      </c>
      <c r="J112" s="93" t="s">
        <v>289</v>
      </c>
      <c r="K112" s="76"/>
      <c r="L112" s="76"/>
      <c r="M112" s="135"/>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row>
    <row r="113" spans="1:52" s="71" customFormat="1" ht="57">
      <c r="A113" s="66">
        <v>99</v>
      </c>
      <c r="B113" s="25"/>
      <c r="C113" s="69">
        <v>42200</v>
      </c>
      <c r="D113" s="58" t="s">
        <v>186</v>
      </c>
      <c r="E113" s="58" t="s">
        <v>187</v>
      </c>
      <c r="F113" s="17">
        <v>10000000</v>
      </c>
      <c r="G113" s="17"/>
      <c r="H113" s="58" t="s">
        <v>22</v>
      </c>
      <c r="I113" s="77" t="s">
        <v>85</v>
      </c>
      <c r="J113" s="93" t="s">
        <v>289</v>
      </c>
      <c r="K113" s="76"/>
      <c r="L113" s="76"/>
      <c r="M113" s="135"/>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row>
    <row r="114" spans="1:52" ht="18.75">
      <c r="A114" s="66">
        <v>100</v>
      </c>
      <c r="B114" s="71"/>
      <c r="C114" s="69">
        <v>42200</v>
      </c>
      <c r="D114" s="58" t="s">
        <v>298</v>
      </c>
      <c r="E114" s="58" t="s">
        <v>38</v>
      </c>
      <c r="F114" s="17">
        <v>1200000</v>
      </c>
      <c r="G114" s="17"/>
      <c r="H114" s="58" t="s">
        <v>555</v>
      </c>
      <c r="I114" s="77" t="s">
        <v>85</v>
      </c>
      <c r="J114" s="93"/>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row>
    <row r="115" spans="1:52" ht="18.75">
      <c r="A115" s="66">
        <v>101</v>
      </c>
      <c r="B115" s="71"/>
      <c r="C115" s="69">
        <v>42200</v>
      </c>
      <c r="D115" s="58" t="s">
        <v>298</v>
      </c>
      <c r="E115" s="58" t="s">
        <v>38</v>
      </c>
      <c r="F115" s="17">
        <v>800000</v>
      </c>
      <c r="G115" s="17"/>
      <c r="H115" s="58" t="s">
        <v>554</v>
      </c>
      <c r="I115" s="77" t="s">
        <v>85</v>
      </c>
      <c r="J115" s="93"/>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row>
    <row r="116" spans="1:52" s="71" customFormat="1" ht="38.25">
      <c r="A116" s="66">
        <v>102</v>
      </c>
      <c r="B116" s="25"/>
      <c r="C116" s="69">
        <v>42202</v>
      </c>
      <c r="D116" s="58" t="s">
        <v>188</v>
      </c>
      <c r="E116" s="58"/>
      <c r="F116" s="17">
        <v>17000000</v>
      </c>
      <c r="G116" s="17"/>
      <c r="H116" s="58" t="s">
        <v>22</v>
      </c>
      <c r="I116" s="77" t="s">
        <v>85</v>
      </c>
      <c r="J116" s="93" t="s">
        <v>289</v>
      </c>
      <c r="K116" s="76"/>
      <c r="L116" s="76"/>
      <c r="M116" s="135"/>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row>
    <row r="117" spans="1:52" s="71" customFormat="1" ht="38.25">
      <c r="A117" s="66">
        <v>103</v>
      </c>
      <c r="B117" s="25"/>
      <c r="C117" s="69">
        <v>42202</v>
      </c>
      <c r="D117" s="58" t="s">
        <v>189</v>
      </c>
      <c r="E117" s="58"/>
      <c r="F117" s="17">
        <v>1000000</v>
      </c>
      <c r="G117" s="17"/>
      <c r="H117" s="58" t="s">
        <v>22</v>
      </c>
      <c r="I117" s="77" t="s">
        <v>85</v>
      </c>
      <c r="J117" s="93" t="s">
        <v>289</v>
      </c>
      <c r="K117" s="76"/>
      <c r="L117" s="76"/>
      <c r="M117" s="135"/>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row>
    <row r="118" spans="1:52" s="71" customFormat="1" ht="38.25">
      <c r="A118" s="66">
        <v>104</v>
      </c>
      <c r="B118" s="25"/>
      <c r="C118" s="69">
        <v>42202</v>
      </c>
      <c r="D118" s="58" t="s">
        <v>190</v>
      </c>
      <c r="E118" s="58" t="s">
        <v>191</v>
      </c>
      <c r="F118" s="17">
        <v>10000000</v>
      </c>
      <c r="G118" s="17"/>
      <c r="H118" s="58" t="s">
        <v>22</v>
      </c>
      <c r="I118" s="77" t="s">
        <v>84</v>
      </c>
      <c r="J118" s="93" t="s">
        <v>289</v>
      </c>
      <c r="K118" s="76"/>
      <c r="L118" s="76"/>
      <c r="M118" s="135"/>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row>
    <row r="119" spans="1:52" s="71" customFormat="1" ht="38.25">
      <c r="A119" s="66">
        <v>105</v>
      </c>
      <c r="B119" s="25"/>
      <c r="C119" s="69">
        <v>42202</v>
      </c>
      <c r="D119" s="58" t="s">
        <v>192</v>
      </c>
      <c r="E119" s="58"/>
      <c r="F119" s="17">
        <v>500000</v>
      </c>
      <c r="G119" s="17"/>
      <c r="H119" s="58" t="s">
        <v>22</v>
      </c>
      <c r="I119" s="77" t="s">
        <v>84</v>
      </c>
      <c r="J119" s="93" t="s">
        <v>289</v>
      </c>
      <c r="K119" s="76"/>
      <c r="L119" s="76"/>
      <c r="M119" s="135"/>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row>
    <row r="120" spans="1:52" s="71" customFormat="1" ht="38.25">
      <c r="A120" s="66">
        <v>106</v>
      </c>
      <c r="B120" s="25"/>
      <c r="C120" s="69">
        <v>42202</v>
      </c>
      <c r="D120" s="58" t="s">
        <v>193</v>
      </c>
      <c r="E120" s="58" t="s">
        <v>194</v>
      </c>
      <c r="F120" s="17">
        <v>1000000</v>
      </c>
      <c r="G120" s="17"/>
      <c r="H120" s="58" t="s">
        <v>22</v>
      </c>
      <c r="I120" s="77" t="s">
        <v>85</v>
      </c>
      <c r="J120" s="93" t="s">
        <v>289</v>
      </c>
      <c r="K120" s="76"/>
      <c r="L120" s="76"/>
      <c r="M120" s="135"/>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row>
    <row r="121" spans="1:52" s="71" customFormat="1" ht="38.25">
      <c r="A121" s="66">
        <v>107</v>
      </c>
      <c r="B121" s="25"/>
      <c r="C121" s="69">
        <v>42202</v>
      </c>
      <c r="D121" s="58" t="s">
        <v>195</v>
      </c>
      <c r="E121" s="58" t="s">
        <v>196</v>
      </c>
      <c r="F121" s="17">
        <v>1000000</v>
      </c>
      <c r="G121" s="17"/>
      <c r="H121" s="58" t="s">
        <v>22</v>
      </c>
      <c r="I121" s="77" t="s">
        <v>85</v>
      </c>
      <c r="J121" s="93" t="s">
        <v>289</v>
      </c>
      <c r="K121" s="76"/>
      <c r="L121" s="76"/>
      <c r="M121" s="135"/>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row>
    <row r="122" spans="1:52" s="71" customFormat="1" ht="38.25">
      <c r="A122" s="66">
        <v>108</v>
      </c>
      <c r="B122" s="25"/>
      <c r="C122" s="69">
        <v>42202</v>
      </c>
      <c r="D122" s="58" t="s">
        <v>197</v>
      </c>
      <c r="E122" s="58" t="s">
        <v>198</v>
      </c>
      <c r="F122" s="17">
        <v>1000000</v>
      </c>
      <c r="G122" s="17"/>
      <c r="H122" s="58" t="s">
        <v>22</v>
      </c>
      <c r="I122" s="77" t="s">
        <v>85</v>
      </c>
      <c r="J122" s="93" t="s">
        <v>289</v>
      </c>
      <c r="K122" s="76"/>
      <c r="L122" s="76"/>
      <c r="M122" s="135"/>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row>
    <row r="123" spans="1:52" s="71" customFormat="1" ht="38.25">
      <c r="A123" s="66">
        <v>109</v>
      </c>
      <c r="B123" s="25"/>
      <c r="C123" s="69">
        <v>42202</v>
      </c>
      <c r="D123" s="58" t="s">
        <v>199</v>
      </c>
      <c r="E123" s="58" t="s">
        <v>200</v>
      </c>
      <c r="F123" s="17">
        <v>1080000</v>
      </c>
      <c r="G123" s="17"/>
      <c r="H123" s="58" t="s">
        <v>22</v>
      </c>
      <c r="I123" s="77" t="s">
        <v>85</v>
      </c>
      <c r="J123" s="93" t="s">
        <v>289</v>
      </c>
      <c r="K123" s="76"/>
      <c r="L123" s="76"/>
      <c r="M123" s="135"/>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row>
    <row r="124" spans="1:52" s="71" customFormat="1" ht="38.25">
      <c r="A124" s="66">
        <v>110</v>
      </c>
      <c r="B124" s="25"/>
      <c r="C124" s="69">
        <v>42205</v>
      </c>
      <c r="D124" s="58" t="s">
        <v>201</v>
      </c>
      <c r="E124" s="58" t="s">
        <v>38</v>
      </c>
      <c r="F124" s="17">
        <v>200000</v>
      </c>
      <c r="G124" s="90"/>
      <c r="H124" s="58" t="s">
        <v>22</v>
      </c>
      <c r="I124" s="77" t="s">
        <v>84</v>
      </c>
      <c r="J124" s="93" t="s">
        <v>289</v>
      </c>
      <c r="K124" s="76"/>
      <c r="L124" s="76"/>
      <c r="M124" s="135"/>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row>
    <row r="125" spans="1:52" s="71" customFormat="1" ht="38.25">
      <c r="A125" s="66">
        <v>111</v>
      </c>
      <c r="B125" s="25"/>
      <c r="C125" s="69">
        <v>42205</v>
      </c>
      <c r="D125" s="58" t="s">
        <v>202</v>
      </c>
      <c r="E125" s="58" t="s">
        <v>38</v>
      </c>
      <c r="F125" s="17">
        <v>200000</v>
      </c>
      <c r="G125" s="90"/>
      <c r="H125" s="58" t="s">
        <v>22</v>
      </c>
      <c r="I125" s="77" t="s">
        <v>84</v>
      </c>
      <c r="J125" s="93" t="s">
        <v>289</v>
      </c>
      <c r="K125" s="76"/>
      <c r="L125" s="76"/>
      <c r="M125" s="135"/>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row>
    <row r="126" spans="1:52" s="71" customFormat="1" ht="38.25">
      <c r="A126" s="66">
        <v>112</v>
      </c>
      <c r="B126" s="25"/>
      <c r="C126" s="69">
        <v>42205</v>
      </c>
      <c r="D126" s="58" t="s">
        <v>203</v>
      </c>
      <c r="E126" s="58" t="s">
        <v>38</v>
      </c>
      <c r="F126" s="17">
        <v>200000</v>
      </c>
      <c r="G126" s="90"/>
      <c r="H126" s="58" t="s">
        <v>22</v>
      </c>
      <c r="I126" s="77" t="s">
        <v>85</v>
      </c>
      <c r="J126" s="93" t="s">
        <v>289</v>
      </c>
      <c r="K126" s="76"/>
      <c r="L126" s="76"/>
      <c r="M126" s="135"/>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row>
    <row r="127" spans="1:52" s="71" customFormat="1" ht="38.25">
      <c r="A127" s="66">
        <v>113</v>
      </c>
      <c r="B127" s="25"/>
      <c r="C127" s="69">
        <v>42207</v>
      </c>
      <c r="D127" s="58" t="s">
        <v>204</v>
      </c>
      <c r="E127" s="58" t="s">
        <v>205</v>
      </c>
      <c r="F127" s="17">
        <v>1000000</v>
      </c>
      <c r="G127" s="90"/>
      <c r="H127" s="58" t="s">
        <v>22</v>
      </c>
      <c r="I127" s="75" t="s">
        <v>84</v>
      </c>
      <c r="J127" s="93" t="s">
        <v>289</v>
      </c>
      <c r="K127" s="76"/>
      <c r="L127" s="76"/>
      <c r="M127" s="135"/>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row>
    <row r="128" spans="1:52" ht="18.75">
      <c r="A128" s="66">
        <v>114</v>
      </c>
      <c r="B128" s="71"/>
      <c r="C128" s="69">
        <v>42208</v>
      </c>
      <c r="D128" s="58" t="s">
        <v>299</v>
      </c>
      <c r="E128" s="58" t="s">
        <v>300</v>
      </c>
      <c r="F128" s="17">
        <v>500000</v>
      </c>
      <c r="G128" s="17"/>
      <c r="H128" s="58" t="s">
        <v>555</v>
      </c>
      <c r="I128" s="77" t="s">
        <v>84</v>
      </c>
      <c r="J128" s="93" t="s">
        <v>312</v>
      </c>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row>
    <row r="129" spans="1:52" s="71" customFormat="1" ht="38.25">
      <c r="A129" s="66">
        <v>115</v>
      </c>
      <c r="B129" s="25"/>
      <c r="C129" s="69">
        <v>42209</v>
      </c>
      <c r="D129" s="58" t="s">
        <v>206</v>
      </c>
      <c r="E129" s="58" t="s">
        <v>207</v>
      </c>
      <c r="F129" s="17">
        <v>30000000</v>
      </c>
      <c r="G129" s="90"/>
      <c r="H129" s="58" t="s">
        <v>22</v>
      </c>
      <c r="I129" s="77" t="s">
        <v>84</v>
      </c>
      <c r="J129" s="93" t="s">
        <v>289</v>
      </c>
      <c r="K129" s="76"/>
      <c r="L129" s="76"/>
      <c r="M129" s="135"/>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row>
    <row r="130" spans="1:52" s="71" customFormat="1" ht="38.25">
      <c r="A130" s="66">
        <v>116</v>
      </c>
      <c r="B130" s="25"/>
      <c r="C130" s="69">
        <v>42209</v>
      </c>
      <c r="D130" s="58" t="s">
        <v>208</v>
      </c>
      <c r="E130" s="58" t="s">
        <v>209</v>
      </c>
      <c r="F130" s="17">
        <v>200000</v>
      </c>
      <c r="G130" s="90"/>
      <c r="H130" s="58" t="s">
        <v>22</v>
      </c>
      <c r="I130" s="77" t="s">
        <v>85</v>
      </c>
      <c r="J130" s="93" t="s">
        <v>289</v>
      </c>
      <c r="K130" s="76"/>
      <c r="L130" s="76"/>
      <c r="M130" s="135"/>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row>
    <row r="131" spans="1:52" s="71" customFormat="1" ht="38.25">
      <c r="A131" s="66">
        <v>117</v>
      </c>
      <c r="B131" s="25"/>
      <c r="C131" s="69">
        <v>42209</v>
      </c>
      <c r="D131" s="58" t="s">
        <v>210</v>
      </c>
      <c r="E131" s="58" t="s">
        <v>211</v>
      </c>
      <c r="F131" s="17">
        <v>1000000</v>
      </c>
      <c r="G131" s="90"/>
      <c r="H131" s="58" t="s">
        <v>22</v>
      </c>
      <c r="I131" s="77" t="s">
        <v>85</v>
      </c>
      <c r="J131" s="93" t="s">
        <v>289</v>
      </c>
      <c r="K131" s="76"/>
      <c r="L131" s="76"/>
      <c r="M131" s="135"/>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row>
    <row r="132" spans="1:52" s="71" customFormat="1" ht="38.25">
      <c r="A132" s="66">
        <v>118</v>
      </c>
      <c r="B132" s="25"/>
      <c r="C132" s="69">
        <v>42209</v>
      </c>
      <c r="D132" s="58" t="s">
        <v>212</v>
      </c>
      <c r="E132" s="58" t="s">
        <v>213</v>
      </c>
      <c r="F132" s="17">
        <v>2000000</v>
      </c>
      <c r="G132" s="90"/>
      <c r="H132" s="58" t="s">
        <v>22</v>
      </c>
      <c r="I132" s="77" t="s">
        <v>85</v>
      </c>
      <c r="J132" s="93" t="s">
        <v>289</v>
      </c>
      <c r="K132" s="76"/>
      <c r="L132" s="76"/>
      <c r="M132" s="135"/>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row>
    <row r="133" spans="1:52" s="71" customFormat="1" ht="38.25">
      <c r="A133" s="66">
        <v>119</v>
      </c>
      <c r="B133" s="25"/>
      <c r="C133" s="69">
        <v>42209</v>
      </c>
      <c r="D133" s="58" t="s">
        <v>214</v>
      </c>
      <c r="E133" s="58" t="s">
        <v>213</v>
      </c>
      <c r="F133" s="17">
        <v>2000000</v>
      </c>
      <c r="G133" s="90"/>
      <c r="H133" s="58" t="s">
        <v>22</v>
      </c>
      <c r="I133" s="77" t="s">
        <v>85</v>
      </c>
      <c r="J133" s="93" t="s">
        <v>289</v>
      </c>
      <c r="K133" s="76"/>
      <c r="L133" s="76"/>
      <c r="M133" s="135"/>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row>
    <row r="134" spans="1:52" s="71" customFormat="1" ht="38.25">
      <c r="A134" s="66">
        <v>120</v>
      </c>
      <c r="B134" s="25"/>
      <c r="C134" s="69">
        <v>42209</v>
      </c>
      <c r="D134" s="58" t="s">
        <v>215</v>
      </c>
      <c r="E134" s="58" t="s">
        <v>213</v>
      </c>
      <c r="F134" s="17">
        <v>2000000</v>
      </c>
      <c r="G134" s="90"/>
      <c r="H134" s="58" t="s">
        <v>22</v>
      </c>
      <c r="I134" s="77" t="s">
        <v>85</v>
      </c>
      <c r="J134" s="93" t="s">
        <v>289</v>
      </c>
      <c r="K134" s="76"/>
      <c r="L134" s="76"/>
      <c r="M134" s="135"/>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row>
    <row r="135" spans="1:52" s="71" customFormat="1" ht="38.25">
      <c r="A135" s="66">
        <v>121</v>
      </c>
      <c r="B135" s="25"/>
      <c r="C135" s="69">
        <v>42209</v>
      </c>
      <c r="D135" s="58" t="s">
        <v>216</v>
      </c>
      <c r="E135" s="58"/>
      <c r="F135" s="17">
        <v>1000000</v>
      </c>
      <c r="G135" s="90"/>
      <c r="H135" s="58" t="s">
        <v>22</v>
      </c>
      <c r="I135" s="77" t="s">
        <v>85</v>
      </c>
      <c r="J135" s="93" t="s">
        <v>289</v>
      </c>
      <c r="K135" s="76"/>
      <c r="L135" s="76"/>
      <c r="M135" s="135"/>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row>
    <row r="136" spans="1:52" s="71" customFormat="1" ht="38.25">
      <c r="A136" s="66">
        <v>122</v>
      </c>
      <c r="B136" s="25"/>
      <c r="C136" s="69">
        <v>42209</v>
      </c>
      <c r="D136" s="58" t="s">
        <v>217</v>
      </c>
      <c r="E136" s="58" t="s">
        <v>218</v>
      </c>
      <c r="F136" s="17">
        <v>500000</v>
      </c>
      <c r="G136" s="90"/>
      <c r="H136" s="58" t="s">
        <v>22</v>
      </c>
      <c r="I136" s="77" t="s">
        <v>85</v>
      </c>
      <c r="J136" s="93" t="s">
        <v>289</v>
      </c>
      <c r="K136" s="76"/>
      <c r="L136" s="76"/>
      <c r="M136" s="135"/>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row>
    <row r="137" spans="1:52" s="71" customFormat="1" ht="38.25">
      <c r="A137" s="66">
        <v>123</v>
      </c>
      <c r="B137" s="25"/>
      <c r="C137" s="69">
        <v>42209</v>
      </c>
      <c r="D137" s="58" t="s">
        <v>219</v>
      </c>
      <c r="E137" s="58"/>
      <c r="F137" s="17">
        <v>1000000</v>
      </c>
      <c r="G137" s="90"/>
      <c r="H137" s="58" t="s">
        <v>22</v>
      </c>
      <c r="I137" s="77" t="s">
        <v>85</v>
      </c>
      <c r="J137" s="93" t="s">
        <v>289</v>
      </c>
      <c r="K137" s="76"/>
      <c r="L137" s="76"/>
      <c r="M137" s="135"/>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row>
    <row r="138" spans="1:52" s="71" customFormat="1" ht="38.25">
      <c r="A138" s="66">
        <v>124</v>
      </c>
      <c r="B138" s="25"/>
      <c r="C138" s="69">
        <v>42209</v>
      </c>
      <c r="D138" s="58" t="s">
        <v>220</v>
      </c>
      <c r="E138" s="58"/>
      <c r="F138" s="17">
        <v>200000</v>
      </c>
      <c r="G138" s="90"/>
      <c r="H138" s="58" t="s">
        <v>22</v>
      </c>
      <c r="I138" s="77" t="s">
        <v>85</v>
      </c>
      <c r="J138" s="93" t="s">
        <v>289</v>
      </c>
      <c r="K138" s="76"/>
      <c r="L138" s="76"/>
      <c r="M138" s="135"/>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row>
    <row r="139" spans="1:52" s="71" customFormat="1" ht="38.25">
      <c r="A139" s="66">
        <v>125</v>
      </c>
      <c r="B139" s="25"/>
      <c r="C139" s="69">
        <v>42209</v>
      </c>
      <c r="D139" s="58" t="s">
        <v>221</v>
      </c>
      <c r="E139" s="58"/>
      <c r="F139" s="17">
        <v>500000</v>
      </c>
      <c r="G139" s="90"/>
      <c r="H139" s="58" t="s">
        <v>22</v>
      </c>
      <c r="I139" s="77" t="s">
        <v>85</v>
      </c>
      <c r="J139" s="93" t="s">
        <v>289</v>
      </c>
      <c r="K139" s="76"/>
      <c r="L139" s="76"/>
      <c r="M139" s="135"/>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row>
    <row r="140" spans="1:52" s="71" customFormat="1" ht="38.25">
      <c r="A140" s="66">
        <v>126</v>
      </c>
      <c r="B140" s="25"/>
      <c r="C140" s="69">
        <v>42209</v>
      </c>
      <c r="D140" s="58" t="s">
        <v>222</v>
      </c>
      <c r="E140" s="58" t="s">
        <v>223</v>
      </c>
      <c r="F140" s="17">
        <v>50000</v>
      </c>
      <c r="G140" s="90"/>
      <c r="H140" s="58" t="s">
        <v>22</v>
      </c>
      <c r="I140" s="77" t="s">
        <v>85</v>
      </c>
      <c r="J140" s="93" t="s">
        <v>289</v>
      </c>
      <c r="K140" s="76"/>
      <c r="L140" s="76"/>
      <c r="M140" s="135"/>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row>
    <row r="141" spans="1:52" s="71" customFormat="1" ht="38.25">
      <c r="A141" s="66">
        <v>127</v>
      </c>
      <c r="B141" s="25"/>
      <c r="C141" s="69">
        <v>42209</v>
      </c>
      <c r="D141" s="58" t="s">
        <v>224</v>
      </c>
      <c r="E141" s="58" t="s">
        <v>225</v>
      </c>
      <c r="F141" s="17">
        <v>300000</v>
      </c>
      <c r="G141" s="90"/>
      <c r="H141" s="58" t="s">
        <v>22</v>
      </c>
      <c r="I141" s="77" t="s">
        <v>85</v>
      </c>
      <c r="J141" s="93" t="s">
        <v>289</v>
      </c>
      <c r="K141" s="76"/>
      <c r="L141" s="76"/>
      <c r="M141" s="135"/>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row>
    <row r="142" spans="1:52" s="71" customFormat="1" ht="38.25">
      <c r="A142" s="66">
        <v>128</v>
      </c>
      <c r="B142" s="25"/>
      <c r="C142" s="69">
        <v>42209</v>
      </c>
      <c r="D142" s="58" t="s">
        <v>226</v>
      </c>
      <c r="E142" s="58" t="s">
        <v>227</v>
      </c>
      <c r="F142" s="17">
        <v>200000</v>
      </c>
      <c r="G142" s="90"/>
      <c r="H142" s="58" t="s">
        <v>22</v>
      </c>
      <c r="I142" s="77" t="s">
        <v>85</v>
      </c>
      <c r="J142" s="93" t="s">
        <v>289</v>
      </c>
      <c r="K142" s="76"/>
      <c r="L142" s="76"/>
      <c r="M142" s="135"/>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row>
    <row r="143" spans="1:52" s="71" customFormat="1" ht="38.25">
      <c r="A143" s="66">
        <v>129</v>
      </c>
      <c r="B143" s="25"/>
      <c r="C143" s="69">
        <v>42209</v>
      </c>
      <c r="D143" s="58" t="s">
        <v>755</v>
      </c>
      <c r="E143" s="58" t="s">
        <v>228</v>
      </c>
      <c r="F143" s="17">
        <v>200000</v>
      </c>
      <c r="G143" s="90"/>
      <c r="H143" s="58" t="s">
        <v>22</v>
      </c>
      <c r="I143" s="77" t="s">
        <v>85</v>
      </c>
      <c r="J143" s="93" t="s">
        <v>289</v>
      </c>
      <c r="K143" s="76"/>
      <c r="L143" s="76"/>
      <c r="M143" s="135"/>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row>
    <row r="144" spans="1:52" s="71" customFormat="1" ht="38.25">
      <c r="A144" s="66">
        <v>130</v>
      </c>
      <c r="B144" s="25"/>
      <c r="C144" s="69">
        <v>42209</v>
      </c>
      <c r="D144" s="58" t="s">
        <v>229</v>
      </c>
      <c r="E144" s="58"/>
      <c r="F144" s="17">
        <v>1000000</v>
      </c>
      <c r="G144" s="90"/>
      <c r="H144" s="58" t="s">
        <v>22</v>
      </c>
      <c r="I144" s="77" t="s">
        <v>85</v>
      </c>
      <c r="J144" s="93" t="s">
        <v>289</v>
      </c>
      <c r="K144" s="76"/>
      <c r="L144" s="76"/>
      <c r="M144" s="135"/>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row>
    <row r="145" spans="1:52" s="71" customFormat="1" ht="38.25">
      <c r="A145" s="66">
        <v>131</v>
      </c>
      <c r="B145" s="25"/>
      <c r="C145" s="69">
        <v>42209</v>
      </c>
      <c r="D145" s="58" t="s">
        <v>230</v>
      </c>
      <c r="E145" s="58"/>
      <c r="F145" s="17">
        <v>1200000</v>
      </c>
      <c r="G145" s="90"/>
      <c r="H145" s="58" t="s">
        <v>22</v>
      </c>
      <c r="I145" s="77" t="s">
        <v>85</v>
      </c>
      <c r="J145" s="93" t="s">
        <v>289</v>
      </c>
      <c r="K145" s="76"/>
      <c r="L145" s="76"/>
      <c r="M145" s="135"/>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row>
    <row r="146" spans="1:52" s="71" customFormat="1" ht="38.25">
      <c r="A146" s="66">
        <v>132</v>
      </c>
      <c r="B146" s="25"/>
      <c r="C146" s="69">
        <v>42209</v>
      </c>
      <c r="D146" s="58" t="s">
        <v>231</v>
      </c>
      <c r="E146" s="58"/>
      <c r="F146" s="17">
        <v>1000000</v>
      </c>
      <c r="G146" s="90"/>
      <c r="H146" s="58" t="s">
        <v>22</v>
      </c>
      <c r="I146" s="77" t="s">
        <v>85</v>
      </c>
      <c r="J146" s="93" t="s">
        <v>289</v>
      </c>
      <c r="K146" s="76"/>
      <c r="L146" s="76"/>
      <c r="M146" s="135"/>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row>
    <row r="147" spans="1:52" s="71" customFormat="1" ht="38.25">
      <c r="A147" s="66">
        <v>133</v>
      </c>
      <c r="B147" s="25"/>
      <c r="C147" s="69">
        <v>42209</v>
      </c>
      <c r="D147" s="58" t="s">
        <v>232</v>
      </c>
      <c r="E147" s="58"/>
      <c r="F147" s="17">
        <v>500000</v>
      </c>
      <c r="G147" s="90"/>
      <c r="H147" s="58" t="s">
        <v>22</v>
      </c>
      <c r="I147" s="77" t="s">
        <v>85</v>
      </c>
      <c r="J147" s="93" t="s">
        <v>289</v>
      </c>
      <c r="K147" s="76"/>
      <c r="L147" s="76"/>
      <c r="M147" s="135"/>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row>
    <row r="148" spans="1:52" s="71" customFormat="1" ht="38.25">
      <c r="A148" s="66">
        <v>134</v>
      </c>
      <c r="B148" s="25"/>
      <c r="C148" s="69">
        <v>42209</v>
      </c>
      <c r="D148" s="58" t="s">
        <v>756</v>
      </c>
      <c r="E148" s="58"/>
      <c r="F148" s="17">
        <v>300000</v>
      </c>
      <c r="G148" s="90"/>
      <c r="H148" s="58" t="s">
        <v>22</v>
      </c>
      <c r="I148" s="77" t="s">
        <v>85</v>
      </c>
      <c r="J148" s="93" t="s">
        <v>289</v>
      </c>
      <c r="K148" s="76"/>
      <c r="L148" s="76"/>
      <c r="M148" s="135"/>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row>
    <row r="149" spans="1:52" s="71" customFormat="1" ht="38.25">
      <c r="A149" s="66">
        <v>135</v>
      </c>
      <c r="B149" s="25"/>
      <c r="C149" s="69">
        <v>42209</v>
      </c>
      <c r="D149" s="58" t="s">
        <v>233</v>
      </c>
      <c r="E149" s="58"/>
      <c r="F149" s="17">
        <v>2000000</v>
      </c>
      <c r="G149" s="90"/>
      <c r="H149" s="58" t="s">
        <v>22</v>
      </c>
      <c r="I149" s="77" t="s">
        <v>85</v>
      </c>
      <c r="J149" s="93" t="s">
        <v>289</v>
      </c>
      <c r="K149" s="76"/>
      <c r="L149" s="76"/>
      <c r="M149" s="135"/>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row>
    <row r="150" spans="1:52" s="71" customFormat="1" ht="38.25">
      <c r="A150" s="66">
        <v>136</v>
      </c>
      <c r="B150" s="25"/>
      <c r="C150" s="69">
        <v>42209</v>
      </c>
      <c r="D150" s="58" t="s">
        <v>234</v>
      </c>
      <c r="E150" s="58"/>
      <c r="F150" s="17">
        <v>1000000</v>
      </c>
      <c r="G150" s="90"/>
      <c r="H150" s="58" t="s">
        <v>22</v>
      </c>
      <c r="I150" s="77" t="s">
        <v>85</v>
      </c>
      <c r="J150" s="93" t="s">
        <v>289</v>
      </c>
      <c r="K150" s="76"/>
      <c r="L150" s="76"/>
      <c r="M150" s="135"/>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row>
    <row r="151" spans="1:52" s="71" customFormat="1" ht="38.25">
      <c r="A151" s="66">
        <v>137</v>
      </c>
      <c r="B151" s="25"/>
      <c r="C151" s="69">
        <v>42209</v>
      </c>
      <c r="D151" s="58" t="s">
        <v>235</v>
      </c>
      <c r="E151" s="58"/>
      <c r="F151" s="17">
        <v>500000</v>
      </c>
      <c r="G151" s="90"/>
      <c r="H151" s="58" t="s">
        <v>22</v>
      </c>
      <c r="I151" s="77" t="s">
        <v>85</v>
      </c>
      <c r="J151" s="93" t="s">
        <v>289</v>
      </c>
      <c r="K151" s="76"/>
      <c r="L151" s="76"/>
      <c r="M151" s="135"/>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row>
    <row r="152" spans="1:52" s="71" customFormat="1" ht="38.25">
      <c r="A152" s="66">
        <v>138</v>
      </c>
      <c r="B152" s="25"/>
      <c r="C152" s="69">
        <v>42209</v>
      </c>
      <c r="D152" s="58" t="s">
        <v>236</v>
      </c>
      <c r="E152" s="58"/>
      <c r="F152" s="17">
        <v>5000000</v>
      </c>
      <c r="G152" s="90"/>
      <c r="H152" s="58" t="s">
        <v>22</v>
      </c>
      <c r="I152" s="77" t="s">
        <v>85</v>
      </c>
      <c r="J152" s="93" t="s">
        <v>289</v>
      </c>
      <c r="K152" s="76"/>
      <c r="L152" s="76"/>
      <c r="M152" s="135"/>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row>
    <row r="153" spans="1:52" s="71" customFormat="1" ht="38.25">
      <c r="A153" s="66">
        <v>139</v>
      </c>
      <c r="B153" s="25"/>
      <c r="C153" s="69">
        <v>42209</v>
      </c>
      <c r="D153" s="58" t="s">
        <v>237</v>
      </c>
      <c r="E153" s="58"/>
      <c r="F153" s="17">
        <v>3000000</v>
      </c>
      <c r="G153" s="90"/>
      <c r="H153" s="58" t="s">
        <v>22</v>
      </c>
      <c r="I153" s="77" t="s">
        <v>85</v>
      </c>
      <c r="J153" s="93" t="s">
        <v>289</v>
      </c>
      <c r="K153" s="76"/>
      <c r="L153" s="76"/>
      <c r="M153" s="135"/>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row>
    <row r="154" spans="1:52" s="71" customFormat="1" ht="38.25">
      <c r="A154" s="66">
        <v>140</v>
      </c>
      <c r="B154" s="25"/>
      <c r="C154" s="69">
        <v>42209</v>
      </c>
      <c r="D154" s="58" t="s">
        <v>238</v>
      </c>
      <c r="E154" s="58"/>
      <c r="F154" s="17">
        <v>3000000</v>
      </c>
      <c r="G154" s="90"/>
      <c r="H154" s="58" t="s">
        <v>22</v>
      </c>
      <c r="I154" s="77" t="s">
        <v>85</v>
      </c>
      <c r="J154" s="93" t="s">
        <v>289</v>
      </c>
      <c r="K154" s="76"/>
      <c r="L154" s="76"/>
      <c r="M154" s="135"/>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row>
    <row r="155" spans="1:52" s="71" customFormat="1" ht="38.25">
      <c r="A155" s="66">
        <v>141</v>
      </c>
      <c r="B155" s="25"/>
      <c r="C155" s="69">
        <v>42209</v>
      </c>
      <c r="D155" s="58" t="s">
        <v>239</v>
      </c>
      <c r="E155" s="58"/>
      <c r="F155" s="17">
        <v>500000</v>
      </c>
      <c r="G155" s="90"/>
      <c r="H155" s="58" t="s">
        <v>22</v>
      </c>
      <c r="I155" s="77" t="s">
        <v>85</v>
      </c>
      <c r="J155" s="93" t="s">
        <v>289</v>
      </c>
      <c r="K155" s="76"/>
      <c r="L155" s="76"/>
      <c r="M155" s="135"/>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row>
    <row r="156" spans="1:52" s="71" customFormat="1" ht="38.25">
      <c r="A156" s="66">
        <v>142</v>
      </c>
      <c r="B156" s="25"/>
      <c r="C156" s="69">
        <v>42209</v>
      </c>
      <c r="D156" s="58" t="s">
        <v>240</v>
      </c>
      <c r="E156" s="58" t="s">
        <v>241</v>
      </c>
      <c r="F156" s="17">
        <v>1000000</v>
      </c>
      <c r="G156" s="90"/>
      <c r="H156" s="58" t="s">
        <v>22</v>
      </c>
      <c r="I156" s="77" t="s">
        <v>85</v>
      </c>
      <c r="J156" s="93" t="s">
        <v>289</v>
      </c>
      <c r="K156" s="76"/>
      <c r="L156" s="76"/>
      <c r="M156" s="135"/>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row>
    <row r="157" spans="1:52" s="71" customFormat="1" ht="38.25">
      <c r="A157" s="66">
        <v>143</v>
      </c>
      <c r="B157" s="25"/>
      <c r="C157" s="69">
        <v>42209</v>
      </c>
      <c r="D157" s="58" t="s">
        <v>242</v>
      </c>
      <c r="E157" s="58"/>
      <c r="F157" s="17">
        <v>200000</v>
      </c>
      <c r="G157" s="90"/>
      <c r="H157" s="58" t="s">
        <v>22</v>
      </c>
      <c r="I157" s="77" t="s">
        <v>85</v>
      </c>
      <c r="J157" s="93" t="s">
        <v>289</v>
      </c>
      <c r="K157" s="76"/>
      <c r="L157" s="76"/>
      <c r="M157" s="135"/>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row>
    <row r="158" spans="1:51" s="82" customFormat="1" ht="38.25">
      <c r="A158" s="66">
        <v>144</v>
      </c>
      <c r="B158" s="126"/>
      <c r="C158" s="69">
        <v>42210</v>
      </c>
      <c r="D158" s="61" t="s">
        <v>824</v>
      </c>
      <c r="E158" s="61"/>
      <c r="F158" s="63">
        <v>41905</v>
      </c>
      <c r="G158" s="63"/>
      <c r="H158" s="61" t="s">
        <v>817</v>
      </c>
      <c r="I158" s="67" t="s">
        <v>84</v>
      </c>
      <c r="J158" s="114"/>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row>
    <row r="159" spans="1:52" s="71" customFormat="1" ht="38.25">
      <c r="A159" s="66">
        <v>145</v>
      </c>
      <c r="B159" s="25"/>
      <c r="C159" s="69">
        <v>42210</v>
      </c>
      <c r="D159" s="58" t="s">
        <v>243</v>
      </c>
      <c r="E159" s="58" t="s">
        <v>244</v>
      </c>
      <c r="F159" s="17">
        <v>1000000</v>
      </c>
      <c r="G159" s="90"/>
      <c r="H159" s="58" t="s">
        <v>22</v>
      </c>
      <c r="I159" s="77" t="s">
        <v>85</v>
      </c>
      <c r="J159" s="93" t="s">
        <v>289</v>
      </c>
      <c r="K159" s="76"/>
      <c r="L159" s="76"/>
      <c r="M159" s="135"/>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row>
    <row r="160" spans="1:52" s="71" customFormat="1" ht="38.25">
      <c r="A160" s="66">
        <v>146</v>
      </c>
      <c r="B160" s="25"/>
      <c r="C160" s="69">
        <v>42210</v>
      </c>
      <c r="D160" s="58" t="s">
        <v>245</v>
      </c>
      <c r="E160" s="58" t="s">
        <v>246</v>
      </c>
      <c r="F160" s="17">
        <v>2000000</v>
      </c>
      <c r="G160" s="90"/>
      <c r="H160" s="58" t="s">
        <v>22</v>
      </c>
      <c r="I160" s="77" t="s">
        <v>85</v>
      </c>
      <c r="J160" s="93" t="s">
        <v>289</v>
      </c>
      <c r="K160" s="76"/>
      <c r="L160" s="76"/>
      <c r="M160" s="135"/>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row>
    <row r="161" spans="1:52" s="71" customFormat="1" ht="38.25">
      <c r="A161" s="66">
        <v>147</v>
      </c>
      <c r="B161" s="25"/>
      <c r="C161" s="69">
        <v>42210</v>
      </c>
      <c r="D161" s="58" t="s">
        <v>247</v>
      </c>
      <c r="E161" s="58" t="s">
        <v>248</v>
      </c>
      <c r="F161" s="17">
        <v>2000000</v>
      </c>
      <c r="G161" s="90"/>
      <c r="H161" s="58" t="s">
        <v>22</v>
      </c>
      <c r="I161" s="77" t="s">
        <v>85</v>
      </c>
      <c r="J161" s="93" t="s">
        <v>289</v>
      </c>
      <c r="K161" s="76"/>
      <c r="L161" s="76"/>
      <c r="M161" s="135"/>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row>
    <row r="162" spans="1:52" s="71" customFormat="1" ht="38.25">
      <c r="A162" s="66">
        <v>148</v>
      </c>
      <c r="B162" s="25"/>
      <c r="C162" s="69">
        <v>42210</v>
      </c>
      <c r="D162" s="58" t="s">
        <v>249</v>
      </c>
      <c r="E162" s="58" t="s">
        <v>250</v>
      </c>
      <c r="F162" s="17">
        <v>300000</v>
      </c>
      <c r="G162" s="90"/>
      <c r="H162" s="58" t="s">
        <v>22</v>
      </c>
      <c r="I162" s="77" t="s">
        <v>85</v>
      </c>
      <c r="J162" s="93" t="s">
        <v>289</v>
      </c>
      <c r="K162" s="76"/>
      <c r="L162" s="76"/>
      <c r="M162" s="135"/>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row>
    <row r="163" spans="1:52" s="71" customFormat="1" ht="38.25">
      <c r="A163" s="66">
        <v>149</v>
      </c>
      <c r="B163" s="25"/>
      <c r="C163" s="69">
        <v>42210</v>
      </c>
      <c r="D163" s="58" t="s">
        <v>251</v>
      </c>
      <c r="E163" s="58" t="s">
        <v>250</v>
      </c>
      <c r="F163" s="17">
        <v>100000</v>
      </c>
      <c r="G163" s="90"/>
      <c r="H163" s="58" t="s">
        <v>22</v>
      </c>
      <c r="I163" s="77" t="s">
        <v>85</v>
      </c>
      <c r="J163" s="93" t="s">
        <v>289</v>
      </c>
      <c r="K163" s="76"/>
      <c r="L163" s="76"/>
      <c r="M163" s="135"/>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row>
    <row r="164" spans="1:52" s="71" customFormat="1" ht="38.25">
      <c r="A164" s="66">
        <v>150</v>
      </c>
      <c r="B164" s="25"/>
      <c r="C164" s="69">
        <v>42212</v>
      </c>
      <c r="D164" s="58" t="s">
        <v>252</v>
      </c>
      <c r="E164" s="58" t="s">
        <v>253</v>
      </c>
      <c r="F164" s="17">
        <v>500000</v>
      </c>
      <c r="G164" s="90"/>
      <c r="H164" s="58" t="s">
        <v>22</v>
      </c>
      <c r="I164" s="77" t="s">
        <v>84</v>
      </c>
      <c r="J164" s="93" t="s">
        <v>289</v>
      </c>
      <c r="K164" s="76"/>
      <c r="L164" s="76"/>
      <c r="M164" s="135"/>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row>
    <row r="165" spans="1:52" s="71" customFormat="1" ht="38.25">
      <c r="A165" s="66">
        <v>151</v>
      </c>
      <c r="B165" s="25"/>
      <c r="C165" s="69">
        <v>42212</v>
      </c>
      <c r="D165" s="58" t="s">
        <v>254</v>
      </c>
      <c r="E165" s="58" t="s">
        <v>255</v>
      </c>
      <c r="F165" s="17">
        <v>1000000</v>
      </c>
      <c r="G165" s="90"/>
      <c r="H165" s="58" t="s">
        <v>22</v>
      </c>
      <c r="I165" s="77" t="s">
        <v>85</v>
      </c>
      <c r="J165" s="93" t="s">
        <v>289</v>
      </c>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row>
    <row r="166" spans="1:52" ht="18.75">
      <c r="A166" s="66">
        <v>152</v>
      </c>
      <c r="B166" s="71"/>
      <c r="C166" s="69">
        <v>42212</v>
      </c>
      <c r="D166" s="58" t="s">
        <v>301</v>
      </c>
      <c r="E166" s="58" t="s">
        <v>302</v>
      </c>
      <c r="F166" s="17">
        <v>300000</v>
      </c>
      <c r="G166" s="17"/>
      <c r="H166" s="58" t="s">
        <v>555</v>
      </c>
      <c r="I166" s="77" t="s">
        <v>85</v>
      </c>
      <c r="J166" s="93" t="s">
        <v>310</v>
      </c>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row>
    <row r="167" spans="1:52" ht="18.75">
      <c r="A167" s="66">
        <v>153</v>
      </c>
      <c r="B167" s="71"/>
      <c r="C167" s="69">
        <v>42212</v>
      </c>
      <c r="D167" s="58" t="s">
        <v>301</v>
      </c>
      <c r="E167" s="58" t="s">
        <v>302</v>
      </c>
      <c r="F167" s="17">
        <v>200000</v>
      </c>
      <c r="G167" s="17"/>
      <c r="H167" s="58" t="s">
        <v>554</v>
      </c>
      <c r="I167" s="77" t="s">
        <v>85</v>
      </c>
      <c r="J167" s="93" t="s">
        <v>310</v>
      </c>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row>
    <row r="168" spans="1:52" ht="18.75">
      <c r="A168" s="66">
        <v>154</v>
      </c>
      <c r="B168" s="71"/>
      <c r="C168" s="69">
        <v>42212</v>
      </c>
      <c r="D168" s="58" t="s">
        <v>303</v>
      </c>
      <c r="E168" s="58" t="s">
        <v>840</v>
      </c>
      <c r="F168" s="17">
        <v>300000</v>
      </c>
      <c r="G168" s="17"/>
      <c r="H168" s="58" t="s">
        <v>555</v>
      </c>
      <c r="I168" s="77" t="s">
        <v>85</v>
      </c>
      <c r="J168" s="93" t="s">
        <v>310</v>
      </c>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row>
    <row r="169" spans="1:52" ht="18.75">
      <c r="A169" s="66">
        <v>155</v>
      </c>
      <c r="B169" s="71"/>
      <c r="C169" s="69">
        <v>42212</v>
      </c>
      <c r="D169" s="58" t="s">
        <v>303</v>
      </c>
      <c r="E169" s="58" t="s">
        <v>304</v>
      </c>
      <c r="F169" s="17">
        <v>200000</v>
      </c>
      <c r="G169" s="17"/>
      <c r="H169" s="58" t="s">
        <v>554</v>
      </c>
      <c r="I169" s="77" t="s">
        <v>85</v>
      </c>
      <c r="J169" s="93" t="s">
        <v>310</v>
      </c>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row>
    <row r="170" spans="1:52" ht="18.75">
      <c r="A170" s="66">
        <v>156</v>
      </c>
      <c r="B170" s="71"/>
      <c r="C170" s="69">
        <v>42213</v>
      </c>
      <c r="D170" s="58" t="s">
        <v>305</v>
      </c>
      <c r="E170" s="58"/>
      <c r="F170" s="17">
        <v>420000</v>
      </c>
      <c r="G170" s="17"/>
      <c r="H170" s="58" t="s">
        <v>555</v>
      </c>
      <c r="I170" s="77" t="s">
        <v>84</v>
      </c>
      <c r="J170" s="93" t="s">
        <v>313</v>
      </c>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row>
    <row r="171" spans="1:52" ht="38.25">
      <c r="A171" s="66">
        <v>157</v>
      </c>
      <c r="B171" s="71"/>
      <c r="C171" s="69">
        <v>42215</v>
      </c>
      <c r="D171" s="58" t="s">
        <v>59</v>
      </c>
      <c r="E171" s="70" t="s">
        <v>541</v>
      </c>
      <c r="F171" s="17">
        <v>300000</v>
      </c>
      <c r="G171" s="17"/>
      <c r="H171" s="58" t="s">
        <v>555</v>
      </c>
      <c r="I171" s="77" t="s">
        <v>85</v>
      </c>
      <c r="J171" s="93" t="s">
        <v>310</v>
      </c>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row>
    <row r="172" spans="1:52" ht="38.25">
      <c r="A172" s="66">
        <v>158</v>
      </c>
      <c r="B172" s="71"/>
      <c r="C172" s="69">
        <v>42215</v>
      </c>
      <c r="D172" s="58" t="s">
        <v>59</v>
      </c>
      <c r="E172" s="70" t="s">
        <v>541</v>
      </c>
      <c r="F172" s="17">
        <v>200000</v>
      </c>
      <c r="G172" s="17"/>
      <c r="H172" s="58" t="s">
        <v>554</v>
      </c>
      <c r="I172" s="77" t="s">
        <v>85</v>
      </c>
      <c r="J172" s="93" t="s">
        <v>310</v>
      </c>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row>
    <row r="173" spans="1:52" ht="18.75">
      <c r="A173" s="66">
        <v>159</v>
      </c>
      <c r="B173" s="71"/>
      <c r="C173" s="69">
        <v>42215</v>
      </c>
      <c r="D173" s="58" t="s">
        <v>306</v>
      </c>
      <c r="E173" s="58" t="s">
        <v>38</v>
      </c>
      <c r="F173" s="17">
        <v>600000</v>
      </c>
      <c r="G173" s="17"/>
      <c r="H173" s="58" t="s">
        <v>555</v>
      </c>
      <c r="I173" s="77" t="s">
        <v>84</v>
      </c>
      <c r="J173" s="93" t="s">
        <v>310</v>
      </c>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row>
    <row r="174" spans="1:52" ht="18.75">
      <c r="A174" s="66">
        <v>160</v>
      </c>
      <c r="B174" s="71"/>
      <c r="C174" s="69">
        <v>42215</v>
      </c>
      <c r="D174" s="58" t="s">
        <v>306</v>
      </c>
      <c r="E174" s="58" t="s">
        <v>38</v>
      </c>
      <c r="F174" s="17">
        <v>400000</v>
      </c>
      <c r="G174" s="17"/>
      <c r="H174" s="58" t="s">
        <v>554</v>
      </c>
      <c r="I174" s="77" t="s">
        <v>84</v>
      </c>
      <c r="J174" s="93" t="s">
        <v>310</v>
      </c>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row>
    <row r="175" spans="1:52" s="71" customFormat="1" ht="38.25">
      <c r="A175" s="66">
        <v>161</v>
      </c>
      <c r="B175" s="25"/>
      <c r="C175" s="69">
        <v>42216</v>
      </c>
      <c r="D175" s="58" t="s">
        <v>256</v>
      </c>
      <c r="E175" s="58"/>
      <c r="F175" s="17">
        <v>13000000</v>
      </c>
      <c r="G175" s="90"/>
      <c r="H175" s="58" t="s">
        <v>22</v>
      </c>
      <c r="I175" s="96" t="s">
        <v>85</v>
      </c>
      <c r="J175" s="93" t="s">
        <v>289</v>
      </c>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row>
    <row r="176" spans="1:10" s="76" customFormat="1" ht="18.75">
      <c r="A176" s="66"/>
      <c r="B176" s="25">
        <v>1</v>
      </c>
      <c r="C176" s="69">
        <v>42186</v>
      </c>
      <c r="D176" s="83" t="s">
        <v>821</v>
      </c>
      <c r="E176" s="58"/>
      <c r="F176" s="17"/>
      <c r="G176" s="17">
        <v>13200</v>
      </c>
      <c r="H176" s="58" t="s">
        <v>817</v>
      </c>
      <c r="I176" s="77" t="s">
        <v>84</v>
      </c>
      <c r="J176" s="93"/>
    </row>
    <row r="177" spans="1:10" s="76" customFormat="1" ht="38.25">
      <c r="A177" s="66"/>
      <c r="B177" s="25">
        <v>2</v>
      </c>
      <c r="C177" s="69">
        <v>42186</v>
      </c>
      <c r="D177" s="58" t="s">
        <v>825</v>
      </c>
      <c r="E177" s="58"/>
      <c r="F177" s="17"/>
      <c r="G177" s="17">
        <v>22000</v>
      </c>
      <c r="H177" s="58" t="s">
        <v>817</v>
      </c>
      <c r="I177" s="77" t="s">
        <v>84</v>
      </c>
      <c r="J177" s="93"/>
    </row>
    <row r="178" spans="1:52" ht="76.5">
      <c r="A178" s="71"/>
      <c r="B178" s="25">
        <v>3</v>
      </c>
      <c r="C178" s="69">
        <v>42186</v>
      </c>
      <c r="D178" s="74" t="s">
        <v>307</v>
      </c>
      <c r="E178" s="58"/>
      <c r="F178" s="75"/>
      <c r="G178" s="17">
        <v>11200000</v>
      </c>
      <c r="H178" s="58" t="s">
        <v>554</v>
      </c>
      <c r="I178" s="96"/>
      <c r="J178" s="93" t="s">
        <v>647</v>
      </c>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row>
    <row r="179" spans="1:52" s="71" customFormat="1" ht="38.25">
      <c r="A179" s="25"/>
      <c r="B179" s="25">
        <v>4</v>
      </c>
      <c r="C179" s="69">
        <v>42187</v>
      </c>
      <c r="D179" s="58" t="s">
        <v>93</v>
      </c>
      <c r="E179" s="58"/>
      <c r="F179" s="17"/>
      <c r="G179" s="17">
        <v>15000000</v>
      </c>
      <c r="H179" s="58" t="s">
        <v>552</v>
      </c>
      <c r="I179" s="96"/>
      <c r="J179" s="83" t="s">
        <v>83</v>
      </c>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row>
    <row r="180" spans="1:52" s="71" customFormat="1" ht="38.25">
      <c r="A180" s="25"/>
      <c r="B180" s="25">
        <v>5</v>
      </c>
      <c r="C180" s="69">
        <v>42187</v>
      </c>
      <c r="D180" s="58" t="s">
        <v>94</v>
      </c>
      <c r="E180" s="58"/>
      <c r="F180" s="17"/>
      <c r="G180" s="17">
        <v>15480000</v>
      </c>
      <c r="H180" s="58" t="s">
        <v>552</v>
      </c>
      <c r="I180" s="96"/>
      <c r="J180" s="83" t="s">
        <v>83</v>
      </c>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row>
    <row r="181" spans="1:52" s="71" customFormat="1" ht="38.25">
      <c r="A181" s="25"/>
      <c r="B181" s="25">
        <v>6</v>
      </c>
      <c r="C181" s="69">
        <v>42187</v>
      </c>
      <c r="D181" s="58" t="s">
        <v>95</v>
      </c>
      <c r="E181" s="58"/>
      <c r="F181" s="17"/>
      <c r="G181" s="17">
        <v>3000000</v>
      </c>
      <c r="H181" s="58" t="s">
        <v>552</v>
      </c>
      <c r="I181" s="96"/>
      <c r="J181" s="83" t="s">
        <v>83</v>
      </c>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row>
    <row r="182" spans="1:52" s="71" customFormat="1" ht="38.25">
      <c r="A182" s="25"/>
      <c r="B182" s="25">
        <v>7</v>
      </c>
      <c r="C182" s="69">
        <v>42187</v>
      </c>
      <c r="D182" s="58" t="s">
        <v>96</v>
      </c>
      <c r="E182" s="58"/>
      <c r="F182" s="17"/>
      <c r="G182" s="17">
        <v>1500000</v>
      </c>
      <c r="H182" s="58" t="s">
        <v>552</v>
      </c>
      <c r="I182" s="96"/>
      <c r="J182" s="83" t="s">
        <v>83</v>
      </c>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row>
    <row r="183" spans="1:52" s="71" customFormat="1" ht="38.25">
      <c r="A183" s="25"/>
      <c r="B183" s="25">
        <v>8</v>
      </c>
      <c r="C183" s="69">
        <v>42187</v>
      </c>
      <c r="D183" s="58" t="s">
        <v>97</v>
      </c>
      <c r="E183" s="58"/>
      <c r="F183" s="17"/>
      <c r="G183" s="17">
        <v>5250000</v>
      </c>
      <c r="H183" s="58" t="s">
        <v>552</v>
      </c>
      <c r="I183" s="96"/>
      <c r="J183" s="83" t="s">
        <v>83</v>
      </c>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row>
    <row r="184" spans="1:52" s="71" customFormat="1" ht="38.25">
      <c r="A184" s="25"/>
      <c r="B184" s="25">
        <v>9</v>
      </c>
      <c r="C184" s="69">
        <v>42187</v>
      </c>
      <c r="D184" s="58" t="s">
        <v>98</v>
      </c>
      <c r="E184" s="58"/>
      <c r="F184" s="17"/>
      <c r="G184" s="17">
        <v>4004000</v>
      </c>
      <c r="H184" s="58" t="s">
        <v>552</v>
      </c>
      <c r="I184" s="96"/>
      <c r="J184" s="83" t="s">
        <v>83</v>
      </c>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row>
    <row r="185" spans="1:52" s="71" customFormat="1" ht="38.25">
      <c r="A185" s="25"/>
      <c r="B185" s="25">
        <v>10</v>
      </c>
      <c r="C185" s="69">
        <v>42188</v>
      </c>
      <c r="D185" s="58" t="s">
        <v>257</v>
      </c>
      <c r="E185" s="58"/>
      <c r="F185" s="17"/>
      <c r="G185" s="17">
        <v>1500000</v>
      </c>
      <c r="H185" s="58" t="s">
        <v>22</v>
      </c>
      <c r="I185" s="96"/>
      <c r="J185" s="93" t="s">
        <v>289</v>
      </c>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row>
    <row r="186" spans="1:52" s="71" customFormat="1" ht="38.25">
      <c r="A186" s="25"/>
      <c r="B186" s="25">
        <v>11</v>
      </c>
      <c r="C186" s="69">
        <v>42188</v>
      </c>
      <c r="D186" s="58" t="s">
        <v>258</v>
      </c>
      <c r="E186" s="58"/>
      <c r="F186" s="17"/>
      <c r="G186" s="17">
        <v>16000000</v>
      </c>
      <c r="H186" s="58" t="s">
        <v>22</v>
      </c>
      <c r="I186" s="96"/>
      <c r="J186" s="93" t="s">
        <v>289</v>
      </c>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row>
    <row r="187" spans="1:52" s="71" customFormat="1" ht="38.25">
      <c r="A187" s="25"/>
      <c r="B187" s="25">
        <v>12</v>
      </c>
      <c r="C187" s="69">
        <v>42188</v>
      </c>
      <c r="D187" s="58" t="s">
        <v>259</v>
      </c>
      <c r="E187" s="58"/>
      <c r="F187" s="17"/>
      <c r="G187" s="17">
        <v>16200000</v>
      </c>
      <c r="H187" s="58" t="s">
        <v>22</v>
      </c>
      <c r="I187" s="96"/>
      <c r="J187" s="93" t="s">
        <v>289</v>
      </c>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row>
    <row r="188" spans="1:52" s="71" customFormat="1" ht="38.25">
      <c r="A188" s="25"/>
      <c r="B188" s="25">
        <v>13</v>
      </c>
      <c r="C188" s="69">
        <v>42188</v>
      </c>
      <c r="D188" s="58" t="s">
        <v>260</v>
      </c>
      <c r="E188" s="58"/>
      <c r="F188" s="17"/>
      <c r="G188" s="17">
        <v>6230000</v>
      </c>
      <c r="H188" s="58" t="s">
        <v>22</v>
      </c>
      <c r="I188" s="96"/>
      <c r="J188" s="93" t="s">
        <v>289</v>
      </c>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row>
    <row r="189" spans="1:52" s="71" customFormat="1" ht="38.25">
      <c r="A189" s="25"/>
      <c r="B189" s="25">
        <v>14</v>
      </c>
      <c r="C189" s="69">
        <v>42189</v>
      </c>
      <c r="D189" s="58" t="s">
        <v>99</v>
      </c>
      <c r="E189" s="58"/>
      <c r="F189" s="17"/>
      <c r="G189" s="17">
        <v>10000000</v>
      </c>
      <c r="H189" s="58" t="s">
        <v>552</v>
      </c>
      <c r="I189" s="96"/>
      <c r="J189" s="83" t="s">
        <v>83</v>
      </c>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row>
    <row r="190" spans="1:52" s="71" customFormat="1" ht="38.25">
      <c r="A190" s="25"/>
      <c r="B190" s="25">
        <v>15</v>
      </c>
      <c r="C190" s="69">
        <v>42189</v>
      </c>
      <c r="D190" s="58" t="s">
        <v>100</v>
      </c>
      <c r="E190" s="58"/>
      <c r="F190" s="17"/>
      <c r="G190" s="17">
        <v>2000000</v>
      </c>
      <c r="H190" s="58" t="s">
        <v>552</v>
      </c>
      <c r="I190" s="96"/>
      <c r="J190" s="83" t="s">
        <v>83</v>
      </c>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row>
    <row r="191" spans="1:52" s="71" customFormat="1" ht="38.25">
      <c r="A191" s="25"/>
      <c r="B191" s="25">
        <v>16</v>
      </c>
      <c r="C191" s="69">
        <v>42189</v>
      </c>
      <c r="D191" s="58" t="s">
        <v>101</v>
      </c>
      <c r="E191" s="58"/>
      <c r="F191" s="17"/>
      <c r="G191" s="17">
        <v>800000</v>
      </c>
      <c r="H191" s="58" t="s">
        <v>552</v>
      </c>
      <c r="I191" s="96"/>
      <c r="J191" s="83" t="s">
        <v>83</v>
      </c>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row>
    <row r="192" spans="1:52" s="71" customFormat="1" ht="38.25">
      <c r="A192" s="25"/>
      <c r="B192" s="25">
        <v>17</v>
      </c>
      <c r="C192" s="69">
        <v>42189</v>
      </c>
      <c r="D192" s="58" t="s">
        <v>102</v>
      </c>
      <c r="E192" s="58"/>
      <c r="F192" s="17"/>
      <c r="G192" s="17">
        <v>860000</v>
      </c>
      <c r="H192" s="58" t="s">
        <v>552</v>
      </c>
      <c r="I192" s="96"/>
      <c r="J192" s="83" t="s">
        <v>83</v>
      </c>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row>
    <row r="193" spans="1:52" s="71" customFormat="1" ht="38.25">
      <c r="A193" s="25"/>
      <c r="B193" s="25">
        <v>18</v>
      </c>
      <c r="C193" s="69">
        <v>42189</v>
      </c>
      <c r="D193" s="58" t="s">
        <v>103</v>
      </c>
      <c r="E193" s="58"/>
      <c r="F193" s="17"/>
      <c r="G193" s="17">
        <v>1000000</v>
      </c>
      <c r="H193" s="58" t="s">
        <v>552</v>
      </c>
      <c r="I193" s="96"/>
      <c r="J193" s="83" t="s">
        <v>83</v>
      </c>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row>
    <row r="194" spans="1:52" s="71" customFormat="1" ht="96">
      <c r="A194" s="25"/>
      <c r="B194" s="25">
        <v>19</v>
      </c>
      <c r="C194" s="69">
        <v>42189</v>
      </c>
      <c r="D194" s="58" t="s">
        <v>104</v>
      </c>
      <c r="E194" s="58"/>
      <c r="F194" s="17"/>
      <c r="G194" s="17"/>
      <c r="H194" s="58" t="s">
        <v>552</v>
      </c>
      <c r="I194" s="96"/>
      <c r="J194" s="83" t="s">
        <v>83</v>
      </c>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row>
    <row r="195" spans="1:52" s="71" customFormat="1" ht="38.25">
      <c r="A195" s="25"/>
      <c r="B195" s="25">
        <v>20</v>
      </c>
      <c r="C195" s="69">
        <v>42193</v>
      </c>
      <c r="D195" s="58" t="s">
        <v>261</v>
      </c>
      <c r="E195" s="58"/>
      <c r="F195" s="17"/>
      <c r="G195" s="17">
        <v>151571000</v>
      </c>
      <c r="H195" s="58" t="s">
        <v>22</v>
      </c>
      <c r="I195" s="96"/>
      <c r="J195" s="93" t="s">
        <v>289</v>
      </c>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row>
    <row r="196" spans="1:52" s="71" customFormat="1" ht="76.5">
      <c r="A196" s="25"/>
      <c r="B196" s="25">
        <v>21</v>
      </c>
      <c r="C196" s="69">
        <v>42195</v>
      </c>
      <c r="D196" s="58" t="s">
        <v>262</v>
      </c>
      <c r="E196" s="58"/>
      <c r="F196" s="17"/>
      <c r="G196" s="17">
        <v>43000000</v>
      </c>
      <c r="H196" s="58" t="s">
        <v>22</v>
      </c>
      <c r="I196" s="96"/>
      <c r="J196" s="93" t="s">
        <v>289</v>
      </c>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row>
    <row r="197" spans="1:52" s="71" customFormat="1" ht="38.25">
      <c r="A197" s="25"/>
      <c r="B197" s="25">
        <v>22</v>
      </c>
      <c r="C197" s="69">
        <v>42200</v>
      </c>
      <c r="D197" s="58" t="s">
        <v>264</v>
      </c>
      <c r="E197" s="58"/>
      <c r="F197" s="17"/>
      <c r="G197" s="17">
        <v>1600000</v>
      </c>
      <c r="H197" s="58" t="s">
        <v>22</v>
      </c>
      <c r="I197" s="96"/>
      <c r="J197" s="93" t="s">
        <v>289</v>
      </c>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row>
    <row r="198" spans="1:52" s="71" customFormat="1" ht="38.25">
      <c r="A198" s="25"/>
      <c r="B198" s="25">
        <v>23</v>
      </c>
      <c r="C198" s="69">
        <v>42200</v>
      </c>
      <c r="D198" s="58" t="s">
        <v>265</v>
      </c>
      <c r="E198" s="58"/>
      <c r="F198" s="17"/>
      <c r="G198" s="17">
        <v>2550000</v>
      </c>
      <c r="H198" s="58" t="s">
        <v>22</v>
      </c>
      <c r="I198" s="96"/>
      <c r="J198" s="93" t="s">
        <v>289</v>
      </c>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row>
    <row r="199" spans="1:52" s="71" customFormat="1" ht="38.25">
      <c r="A199" s="25"/>
      <c r="B199" s="25">
        <v>24</v>
      </c>
      <c r="C199" s="69">
        <v>42200</v>
      </c>
      <c r="D199" s="58" t="s">
        <v>266</v>
      </c>
      <c r="E199" s="58"/>
      <c r="F199" s="17"/>
      <c r="G199" s="17">
        <v>1340000</v>
      </c>
      <c r="H199" s="58" t="s">
        <v>22</v>
      </c>
      <c r="I199" s="96"/>
      <c r="J199" s="93" t="s">
        <v>289</v>
      </c>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row>
    <row r="200" spans="1:52" s="71" customFormat="1" ht="38.25">
      <c r="A200" s="25"/>
      <c r="B200" s="25">
        <v>25</v>
      </c>
      <c r="C200" s="69">
        <v>42200</v>
      </c>
      <c r="D200" s="58" t="s">
        <v>267</v>
      </c>
      <c r="E200" s="58"/>
      <c r="F200" s="17"/>
      <c r="G200" s="17">
        <v>1100000</v>
      </c>
      <c r="H200" s="58" t="s">
        <v>22</v>
      </c>
      <c r="I200" s="96"/>
      <c r="J200" s="93" t="s">
        <v>289</v>
      </c>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row>
    <row r="201" spans="1:52" s="71" customFormat="1" ht="38.25">
      <c r="A201" s="25"/>
      <c r="B201" s="25">
        <v>26</v>
      </c>
      <c r="C201" s="69">
        <v>42200</v>
      </c>
      <c r="D201" s="58" t="s">
        <v>268</v>
      </c>
      <c r="E201" s="58"/>
      <c r="F201" s="17"/>
      <c r="G201" s="17">
        <v>64959000</v>
      </c>
      <c r="H201" s="58" t="s">
        <v>22</v>
      </c>
      <c r="I201" s="96"/>
      <c r="J201" s="93" t="s">
        <v>289</v>
      </c>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row>
    <row r="202" spans="1:52" s="71" customFormat="1" ht="57">
      <c r="A202" s="25"/>
      <c r="B202" s="25">
        <v>27</v>
      </c>
      <c r="C202" s="69">
        <v>42200</v>
      </c>
      <c r="D202" s="58" t="s">
        <v>269</v>
      </c>
      <c r="E202" s="58"/>
      <c r="F202" s="17"/>
      <c r="G202" s="17">
        <v>3000000</v>
      </c>
      <c r="H202" s="58" t="s">
        <v>22</v>
      </c>
      <c r="I202" s="96"/>
      <c r="J202" s="93" t="s">
        <v>289</v>
      </c>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row>
    <row r="203" spans="1:52" s="71" customFormat="1" ht="57">
      <c r="A203" s="25"/>
      <c r="B203" s="25">
        <v>28</v>
      </c>
      <c r="C203" s="69">
        <v>42200</v>
      </c>
      <c r="D203" s="58" t="s">
        <v>270</v>
      </c>
      <c r="E203" s="58"/>
      <c r="F203" s="17"/>
      <c r="G203" s="17">
        <v>3000000</v>
      </c>
      <c r="H203" s="58" t="s">
        <v>22</v>
      </c>
      <c r="I203" s="96"/>
      <c r="J203" s="93" t="s">
        <v>289</v>
      </c>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row>
    <row r="204" spans="1:52" s="71" customFormat="1" ht="38.25">
      <c r="A204" s="25"/>
      <c r="B204" s="25">
        <v>29</v>
      </c>
      <c r="C204" s="69">
        <v>42200</v>
      </c>
      <c r="D204" s="58" t="s">
        <v>271</v>
      </c>
      <c r="E204" s="58"/>
      <c r="F204" s="17"/>
      <c r="G204" s="17">
        <v>3696000</v>
      </c>
      <c r="H204" s="58" t="s">
        <v>22</v>
      </c>
      <c r="I204" s="96"/>
      <c r="J204" s="93" t="s">
        <v>289</v>
      </c>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row>
    <row r="205" spans="1:52" s="71" customFormat="1" ht="38.25">
      <c r="A205" s="25"/>
      <c r="B205" s="25">
        <v>30</v>
      </c>
      <c r="C205" s="69">
        <v>42200</v>
      </c>
      <c r="D205" s="58" t="s">
        <v>272</v>
      </c>
      <c r="E205" s="58"/>
      <c r="F205" s="17"/>
      <c r="G205" s="17">
        <v>14821000</v>
      </c>
      <c r="H205" s="58" t="s">
        <v>22</v>
      </c>
      <c r="I205" s="96"/>
      <c r="J205" s="93" t="s">
        <v>289</v>
      </c>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row>
    <row r="206" spans="1:52" s="71" customFormat="1" ht="38.25">
      <c r="A206" s="25"/>
      <c r="B206" s="25">
        <v>31</v>
      </c>
      <c r="C206" s="69">
        <v>42201</v>
      </c>
      <c r="D206" s="58" t="s">
        <v>273</v>
      </c>
      <c r="E206" s="58"/>
      <c r="F206" s="17"/>
      <c r="G206" s="17">
        <v>3500000</v>
      </c>
      <c r="H206" s="58" t="s">
        <v>22</v>
      </c>
      <c r="I206" s="96"/>
      <c r="J206" s="93" t="s">
        <v>289</v>
      </c>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row>
    <row r="207" spans="1:52" s="71" customFormat="1" ht="57">
      <c r="A207" s="25"/>
      <c r="B207" s="25">
        <v>32</v>
      </c>
      <c r="C207" s="69">
        <v>42201</v>
      </c>
      <c r="D207" s="58" t="s">
        <v>274</v>
      </c>
      <c r="E207" s="58"/>
      <c r="F207" s="17"/>
      <c r="G207" s="17">
        <v>2582000</v>
      </c>
      <c r="H207" s="58" t="s">
        <v>22</v>
      </c>
      <c r="I207" s="96"/>
      <c r="J207" s="93" t="s">
        <v>289</v>
      </c>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row>
    <row r="208" spans="1:52" s="71" customFormat="1" ht="38.25">
      <c r="A208" s="25"/>
      <c r="B208" s="25">
        <v>33</v>
      </c>
      <c r="C208" s="69">
        <v>42201</v>
      </c>
      <c r="D208" s="58" t="s">
        <v>275</v>
      </c>
      <c r="E208" s="58"/>
      <c r="F208" s="17"/>
      <c r="G208" s="17">
        <v>1740000</v>
      </c>
      <c r="H208" s="58" t="s">
        <v>22</v>
      </c>
      <c r="I208" s="96"/>
      <c r="J208" s="93" t="s">
        <v>289</v>
      </c>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row>
    <row r="209" spans="1:52" s="71" customFormat="1" ht="38.25">
      <c r="A209" s="25"/>
      <c r="B209" s="25">
        <v>34</v>
      </c>
      <c r="C209" s="69">
        <v>42201</v>
      </c>
      <c r="D209" s="58" t="s">
        <v>276</v>
      </c>
      <c r="E209" s="58"/>
      <c r="F209" s="17"/>
      <c r="G209" s="17">
        <v>595000</v>
      </c>
      <c r="H209" s="58" t="s">
        <v>22</v>
      </c>
      <c r="I209" s="96"/>
      <c r="J209" s="93" t="s">
        <v>289</v>
      </c>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row>
    <row r="210" spans="1:52" s="71" customFormat="1" ht="38.25">
      <c r="A210" s="25"/>
      <c r="B210" s="25">
        <v>35</v>
      </c>
      <c r="C210" s="69">
        <v>42201</v>
      </c>
      <c r="D210" s="58" t="s">
        <v>277</v>
      </c>
      <c r="E210" s="58"/>
      <c r="F210" s="17"/>
      <c r="G210" s="17">
        <v>2055000</v>
      </c>
      <c r="H210" s="58" t="s">
        <v>22</v>
      </c>
      <c r="I210" s="96"/>
      <c r="J210" s="93" t="s">
        <v>289</v>
      </c>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row>
    <row r="211" spans="1:52" s="71" customFormat="1" ht="38.25">
      <c r="A211" s="25"/>
      <c r="B211" s="25">
        <v>36</v>
      </c>
      <c r="C211" s="69">
        <v>42201</v>
      </c>
      <c r="D211" s="58" t="s">
        <v>278</v>
      </c>
      <c r="E211" s="58"/>
      <c r="F211" s="17"/>
      <c r="G211" s="17">
        <v>3600000</v>
      </c>
      <c r="H211" s="58" t="s">
        <v>22</v>
      </c>
      <c r="I211" s="96"/>
      <c r="J211" s="93" t="s">
        <v>289</v>
      </c>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row>
    <row r="212" spans="1:52" s="71" customFormat="1" ht="38.25">
      <c r="A212" s="25"/>
      <c r="B212" s="25">
        <v>37</v>
      </c>
      <c r="C212" s="69">
        <v>42202</v>
      </c>
      <c r="D212" s="58" t="s">
        <v>279</v>
      </c>
      <c r="E212" s="58"/>
      <c r="F212" s="17"/>
      <c r="G212" s="17">
        <v>17000000</v>
      </c>
      <c r="H212" s="58" t="s">
        <v>22</v>
      </c>
      <c r="I212" s="96"/>
      <c r="J212" s="93" t="s">
        <v>289</v>
      </c>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row>
    <row r="213" spans="1:52" s="71" customFormat="1" ht="57">
      <c r="A213" s="25"/>
      <c r="B213" s="25">
        <v>38</v>
      </c>
      <c r="C213" s="69">
        <v>42202</v>
      </c>
      <c r="D213" s="58" t="s">
        <v>280</v>
      </c>
      <c r="E213" s="58"/>
      <c r="F213" s="17"/>
      <c r="G213" s="17">
        <v>5000000</v>
      </c>
      <c r="H213" s="58" t="s">
        <v>22</v>
      </c>
      <c r="I213" s="96"/>
      <c r="J213" s="93" t="s">
        <v>289</v>
      </c>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row>
    <row r="214" spans="1:52" s="71" customFormat="1" ht="57">
      <c r="A214" s="25"/>
      <c r="B214" s="25">
        <v>39</v>
      </c>
      <c r="C214" s="69">
        <v>42202</v>
      </c>
      <c r="D214" s="58" t="s">
        <v>281</v>
      </c>
      <c r="E214" s="58"/>
      <c r="F214" s="17"/>
      <c r="G214" s="17">
        <v>1000000</v>
      </c>
      <c r="H214" s="58" t="s">
        <v>22</v>
      </c>
      <c r="I214" s="96"/>
      <c r="J214" s="93" t="s">
        <v>289</v>
      </c>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row>
    <row r="215" spans="1:52" s="71" customFormat="1" ht="57">
      <c r="A215" s="25"/>
      <c r="B215" s="25">
        <v>40</v>
      </c>
      <c r="C215" s="69">
        <v>42202</v>
      </c>
      <c r="D215" s="58" t="s">
        <v>282</v>
      </c>
      <c r="E215" s="58"/>
      <c r="F215" s="17"/>
      <c r="G215" s="17">
        <v>1500000</v>
      </c>
      <c r="H215" s="58" t="s">
        <v>22</v>
      </c>
      <c r="I215" s="96"/>
      <c r="J215" s="93" t="s">
        <v>289</v>
      </c>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row>
    <row r="216" spans="1:52" ht="57">
      <c r="A216" s="71"/>
      <c r="B216" s="25">
        <v>41</v>
      </c>
      <c r="C216" s="69">
        <v>42210</v>
      </c>
      <c r="D216" s="58" t="s">
        <v>308</v>
      </c>
      <c r="E216" s="58"/>
      <c r="F216" s="75"/>
      <c r="G216" s="17">
        <v>6700000</v>
      </c>
      <c r="H216" s="58" t="s">
        <v>555</v>
      </c>
      <c r="I216" s="96"/>
      <c r="J216" s="93" t="s">
        <v>566</v>
      </c>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row>
    <row r="217" spans="1:52" s="71" customFormat="1" ht="38.25">
      <c r="A217" s="25"/>
      <c r="B217" s="25">
        <v>42</v>
      </c>
      <c r="C217" s="69">
        <v>42214</v>
      </c>
      <c r="D217" s="58" t="s">
        <v>283</v>
      </c>
      <c r="E217" s="58"/>
      <c r="F217" s="17"/>
      <c r="G217" s="17">
        <v>500000</v>
      </c>
      <c r="H217" s="58" t="s">
        <v>22</v>
      </c>
      <c r="I217" s="96"/>
      <c r="J217" s="93" t="s">
        <v>289</v>
      </c>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row>
    <row r="218" spans="1:52" s="71" customFormat="1" ht="57">
      <c r="A218" s="25"/>
      <c r="B218" s="25">
        <v>43</v>
      </c>
      <c r="C218" s="69">
        <v>42215</v>
      </c>
      <c r="D218" s="58" t="s">
        <v>263</v>
      </c>
      <c r="E218" s="58"/>
      <c r="F218" s="17"/>
      <c r="G218" s="17">
        <v>14600000</v>
      </c>
      <c r="H218" s="58" t="s">
        <v>22</v>
      </c>
      <c r="I218" s="96"/>
      <c r="J218" s="93" t="s">
        <v>289</v>
      </c>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row>
    <row r="219" spans="1:52" s="71" customFormat="1" ht="38.25">
      <c r="A219" s="25"/>
      <c r="B219" s="25">
        <v>44</v>
      </c>
      <c r="C219" s="69">
        <v>42215</v>
      </c>
      <c r="D219" s="58" t="s">
        <v>284</v>
      </c>
      <c r="E219" s="58"/>
      <c r="F219" s="17"/>
      <c r="G219" s="17">
        <v>2500000</v>
      </c>
      <c r="H219" s="58" t="s">
        <v>22</v>
      </c>
      <c r="I219" s="96"/>
      <c r="J219" s="93" t="s">
        <v>289</v>
      </c>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row>
    <row r="220" spans="1:52" ht="76.5">
      <c r="A220" s="71"/>
      <c r="B220" s="25">
        <v>45</v>
      </c>
      <c r="C220" s="69">
        <v>42215</v>
      </c>
      <c r="D220" s="74" t="s">
        <v>307</v>
      </c>
      <c r="E220" s="58"/>
      <c r="F220" s="75"/>
      <c r="G220" s="17">
        <v>11200000</v>
      </c>
      <c r="H220" s="58" t="s">
        <v>554</v>
      </c>
      <c r="I220" s="96"/>
      <c r="J220" s="93" t="s">
        <v>648</v>
      </c>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row>
    <row r="221" spans="1:52" s="71" customFormat="1" ht="38.25">
      <c r="A221" s="25"/>
      <c r="B221" s="25">
        <v>46</v>
      </c>
      <c r="C221" s="69">
        <v>42216</v>
      </c>
      <c r="D221" s="58" t="s">
        <v>285</v>
      </c>
      <c r="E221" s="58"/>
      <c r="F221" s="17"/>
      <c r="G221" s="17">
        <v>13000000</v>
      </c>
      <c r="H221" s="58" t="s">
        <v>22</v>
      </c>
      <c r="I221" s="96"/>
      <c r="J221" s="93" t="s">
        <v>289</v>
      </c>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row>
    <row r="222" spans="1:52" s="71" customFormat="1" ht="76.5">
      <c r="A222" s="25"/>
      <c r="B222" s="25">
        <v>47</v>
      </c>
      <c r="C222" s="69">
        <v>42216</v>
      </c>
      <c r="D222" s="58" t="s">
        <v>286</v>
      </c>
      <c r="E222" s="58"/>
      <c r="F222" s="17"/>
      <c r="G222" s="17">
        <v>9000000</v>
      </c>
      <c r="H222" s="58" t="s">
        <v>22</v>
      </c>
      <c r="I222" s="96"/>
      <c r="J222" s="93" t="s">
        <v>289</v>
      </c>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row>
    <row r="223" spans="1:52" s="71" customFormat="1" ht="38.25">
      <c r="A223" s="25"/>
      <c r="B223" s="25">
        <v>48</v>
      </c>
      <c r="C223" s="69">
        <v>42216</v>
      </c>
      <c r="D223" s="58" t="s">
        <v>287</v>
      </c>
      <c r="E223" s="58"/>
      <c r="F223" s="17"/>
      <c r="G223" s="17">
        <v>1596000</v>
      </c>
      <c r="H223" s="58" t="s">
        <v>22</v>
      </c>
      <c r="I223" s="96"/>
      <c r="J223" s="93" t="s">
        <v>289</v>
      </c>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row>
    <row r="224" spans="1:52" s="91" customFormat="1" ht="38.25">
      <c r="A224" s="72"/>
      <c r="B224" s="25">
        <v>49</v>
      </c>
      <c r="C224" s="69">
        <v>42216</v>
      </c>
      <c r="D224" s="74" t="s">
        <v>288</v>
      </c>
      <c r="E224" s="74"/>
      <c r="F224" s="73"/>
      <c r="G224" s="73">
        <v>5500000</v>
      </c>
      <c r="H224" s="74" t="s">
        <v>22</v>
      </c>
      <c r="I224" s="96"/>
      <c r="J224" s="94" t="s">
        <v>289</v>
      </c>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row>
  </sheetData>
  <sheetProtection password="8BDE" sheet="1"/>
  <mergeCells count="15">
    <mergeCell ref="E2:E5"/>
    <mergeCell ref="I13:I14"/>
    <mergeCell ref="I2:I4"/>
    <mergeCell ref="H2:H4"/>
    <mergeCell ref="E1:I1"/>
    <mergeCell ref="F2:G2"/>
    <mergeCell ref="F3:G3"/>
    <mergeCell ref="J13:J14"/>
    <mergeCell ref="H13:H14"/>
    <mergeCell ref="A13:B13"/>
    <mergeCell ref="C13:C14"/>
    <mergeCell ref="D13:D14"/>
    <mergeCell ref="E13:E14"/>
    <mergeCell ref="F13:F14"/>
    <mergeCell ref="G13:G14"/>
  </mergeCells>
  <dataValidations count="7">
    <dataValidation allowBlank="1" showInputMessage="1" sqref="N14"/>
    <dataValidation type="list" allowBlank="1" showInputMessage="1" sqref="I15:I126 I128:I174 I176:I177">
      <formula1>"Tiền Mặt, Chuyển Khoản"</formula1>
    </dataValidation>
    <dataValidation type="list" allowBlank="1" showInputMessage="1" showErrorMessage="1" sqref="G181">
      <formula1>$I$18:$I$136</formula1>
    </dataValidation>
    <dataValidation type="list" allowBlank="1" showInputMessage="1" showErrorMessage="1" sqref="M33 M18:M21">
      <formula1>$I$18:$I$123</formula1>
    </dataValidation>
    <dataValidation type="list" showInputMessage="1" showErrorMessage="1" sqref="M14">
      <formula1>$I$18:$I$123</formula1>
    </dataValidation>
    <dataValidation type="list" allowBlank="1" showInputMessage="1" sqref="H15:H224">
      <formula1>$E$6:$E$12</formula1>
    </dataValidation>
    <dataValidation type="list" allowBlank="1" showInputMessage="1" showErrorMessage="1" promptTitle="Chuyển Khoản, Tiền Mặt" sqref="I175 I178:I224">
      <formula1>'7-2015'!#REF!</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W118"/>
  <sheetViews>
    <sheetView zoomScale="70" zoomScaleNormal="70" zoomScalePageLayoutView="0" workbookViewId="0" topLeftCell="A105">
      <selection activeCell="D116" sqref="D116"/>
    </sheetView>
  </sheetViews>
  <sheetFormatPr defaultColWidth="9.140625" defaultRowHeight="12.75" outlineLevelRow="1" outlineLevelCol="1"/>
  <cols>
    <col min="1" max="1" width="6.28125" style="136" bestFit="1" customWidth="1"/>
    <col min="2" max="2" width="5.8515625" style="136" bestFit="1" customWidth="1"/>
    <col min="3" max="3" width="20.8515625" style="138" bestFit="1" customWidth="1"/>
    <col min="4" max="4" width="36.7109375" style="139" customWidth="1"/>
    <col min="5" max="5" width="40.28125" style="140" customWidth="1"/>
    <col min="6" max="6" width="24.28125" style="141" customWidth="1" outlineLevel="1"/>
    <col min="7" max="7" width="26.57421875" style="142" bestFit="1" customWidth="1" outlineLevel="1"/>
    <col min="8" max="8" width="35.57421875" style="142" customWidth="1" outlineLevel="1"/>
    <col min="9" max="9" width="29.7109375" style="136" customWidth="1" outlineLevel="1"/>
    <col min="10" max="10" width="35.140625" style="136" customWidth="1"/>
    <col min="11" max="11" width="9.140625" style="136" customWidth="1"/>
    <col min="12" max="12" width="51.7109375" style="179" customWidth="1"/>
    <col min="13" max="13" width="50.57421875" style="136" customWidth="1"/>
    <col min="14" max="16384" width="9.140625" style="136" customWidth="1"/>
  </cols>
  <sheetData>
    <row r="1" spans="3:12" s="127" customFormat="1" ht="19.5" customHeight="1">
      <c r="C1" s="128"/>
      <c r="D1" s="129"/>
      <c r="E1" s="250" t="s">
        <v>2</v>
      </c>
      <c r="F1" s="251"/>
      <c r="G1" s="251"/>
      <c r="H1" s="251"/>
      <c r="I1" s="252"/>
      <c r="J1" s="267" t="s">
        <v>818</v>
      </c>
      <c r="L1" s="170"/>
    </row>
    <row r="2" spans="3:12" s="127" customFormat="1" ht="44.25" customHeight="1">
      <c r="C2" s="131"/>
      <c r="D2" s="132"/>
      <c r="E2" s="253" t="s">
        <v>651</v>
      </c>
      <c r="F2" s="256" t="s">
        <v>712</v>
      </c>
      <c r="G2" s="257"/>
      <c r="H2" s="255" t="s">
        <v>769</v>
      </c>
      <c r="I2" s="254" t="s">
        <v>19</v>
      </c>
      <c r="J2" s="267"/>
      <c r="L2" s="170"/>
    </row>
    <row r="3" spans="3:12" s="127" customFormat="1" ht="19.5" customHeight="1">
      <c r="C3" s="131"/>
      <c r="D3" s="133"/>
      <c r="E3" s="253"/>
      <c r="F3" s="258">
        <f>F5+G5</f>
        <v>311397618</v>
      </c>
      <c r="G3" s="259"/>
      <c r="H3" s="255"/>
      <c r="I3" s="254"/>
      <c r="J3" s="267"/>
      <c r="L3" s="170"/>
    </row>
    <row r="4" spans="3:12" s="127" customFormat="1" ht="19.5" customHeight="1">
      <c r="C4" s="131"/>
      <c r="D4" s="133"/>
      <c r="E4" s="253"/>
      <c r="F4" s="165" t="s">
        <v>773</v>
      </c>
      <c r="G4" s="158" t="s">
        <v>774</v>
      </c>
      <c r="H4" s="255"/>
      <c r="I4" s="254"/>
      <c r="J4" s="267"/>
      <c r="L4" s="170"/>
    </row>
    <row r="5" spans="3:12" s="127" customFormat="1" ht="19.5" customHeight="1">
      <c r="C5" s="131"/>
      <c r="D5" s="133"/>
      <c r="E5" s="253"/>
      <c r="F5" s="156">
        <f>SUM(F6:F12)</f>
        <v>103483408</v>
      </c>
      <c r="G5" s="156">
        <f>SUM(G6:G12)</f>
        <v>207914210</v>
      </c>
      <c r="H5" s="155">
        <f>SUM(H6:H12)</f>
        <v>21979200</v>
      </c>
      <c r="I5" s="159">
        <f>SUM(I6:I12)</f>
        <v>289418418</v>
      </c>
      <c r="J5" s="267"/>
      <c r="L5" s="170"/>
    </row>
    <row r="6" spans="3:12" s="127" customFormat="1" ht="19.5" customHeight="1" outlineLevel="1">
      <c r="C6" s="134"/>
      <c r="D6" s="133"/>
      <c r="E6" s="65" t="s">
        <v>553</v>
      </c>
      <c r="F6" s="64">
        <f aca="true" t="shared" si="0" ref="F6:F11">SUMIF(H$15:H$227,E6,F$15:F$227)</f>
        <v>81950000</v>
      </c>
      <c r="G6" s="64">
        <f>'7-2015'!I6</f>
        <v>0</v>
      </c>
      <c r="H6" s="64">
        <f aca="true" t="shared" si="1" ref="H6:H11">SUMIF(H$15:H$227,E6,G$15:G$227)</f>
        <v>3506000</v>
      </c>
      <c r="I6" s="64">
        <f aca="true" t="shared" si="2" ref="I6:I12">F6+G6-H6</f>
        <v>78444000</v>
      </c>
      <c r="J6" s="268" t="s">
        <v>841</v>
      </c>
      <c r="L6" s="170" t="s">
        <v>85</v>
      </c>
    </row>
    <row r="7" spans="3:12" s="127" customFormat="1" ht="19.5" customHeight="1" outlineLevel="1">
      <c r="C7" s="134"/>
      <c r="D7" s="133"/>
      <c r="E7" s="65" t="s">
        <v>22</v>
      </c>
      <c r="F7" s="64">
        <f t="shared" si="0"/>
        <v>0</v>
      </c>
      <c r="G7" s="64">
        <f>'7-2015'!I7</f>
        <v>17446000</v>
      </c>
      <c r="H7" s="64">
        <f t="shared" si="1"/>
        <v>0</v>
      </c>
      <c r="I7" s="64">
        <f t="shared" si="2"/>
        <v>17446000</v>
      </c>
      <c r="J7" s="269"/>
      <c r="L7" s="170" t="s">
        <v>84</v>
      </c>
    </row>
    <row r="8" spans="3:12" s="127" customFormat="1" ht="19.5" customHeight="1" outlineLevel="1">
      <c r="C8" s="134"/>
      <c r="D8" s="133"/>
      <c r="E8" s="65" t="s">
        <v>554</v>
      </c>
      <c r="F8" s="64">
        <f t="shared" si="0"/>
        <v>7250000</v>
      </c>
      <c r="G8" s="64">
        <f>'7-2015'!I8</f>
        <v>-31300000</v>
      </c>
      <c r="H8" s="64">
        <f t="shared" si="1"/>
        <v>11760000</v>
      </c>
      <c r="I8" s="64">
        <f t="shared" si="2"/>
        <v>-35810000</v>
      </c>
      <c r="J8" s="269"/>
      <c r="L8" s="170"/>
    </row>
    <row r="9" spans="3:12" s="127" customFormat="1" ht="19.5" customHeight="1" outlineLevel="1">
      <c r="C9" s="134"/>
      <c r="D9" s="133"/>
      <c r="E9" s="65" t="s">
        <v>555</v>
      </c>
      <c r="F9" s="64">
        <f t="shared" si="0"/>
        <v>14224000</v>
      </c>
      <c r="G9" s="64">
        <f>'7-2015'!I9</f>
        <v>5470000</v>
      </c>
      <c r="H9" s="64">
        <f t="shared" si="1"/>
        <v>6700000</v>
      </c>
      <c r="I9" s="64">
        <f t="shared" si="2"/>
        <v>12994000</v>
      </c>
      <c r="J9" s="269"/>
      <c r="L9" s="170"/>
    </row>
    <row r="10" spans="3:12" s="127" customFormat="1" ht="38.25" outlineLevel="1">
      <c r="C10" s="134"/>
      <c r="D10" s="133"/>
      <c r="E10" s="65" t="s">
        <v>552</v>
      </c>
      <c r="F10" s="64">
        <f t="shared" si="0"/>
        <v>0</v>
      </c>
      <c r="G10" s="64">
        <f>'7-2015'!I10</f>
        <v>-5196000</v>
      </c>
      <c r="H10" s="64">
        <f t="shared" si="1"/>
        <v>0</v>
      </c>
      <c r="I10" s="64">
        <f t="shared" si="2"/>
        <v>-5196000</v>
      </c>
      <c r="J10" s="269"/>
      <c r="L10" s="170"/>
    </row>
    <row r="11" spans="3:12" s="127" customFormat="1" ht="57" outlineLevel="1">
      <c r="C11" s="134"/>
      <c r="D11" s="133"/>
      <c r="E11" s="65" t="s">
        <v>34</v>
      </c>
      <c r="F11" s="64">
        <f t="shared" si="0"/>
        <v>0</v>
      </c>
      <c r="G11" s="64">
        <f>'7-2015'!I11</f>
        <v>221450000</v>
      </c>
      <c r="H11" s="64">
        <f t="shared" si="1"/>
        <v>0</v>
      </c>
      <c r="I11" s="64">
        <f t="shared" si="2"/>
        <v>221450000</v>
      </c>
      <c r="J11" s="269"/>
      <c r="L11" s="170"/>
    </row>
    <row r="12" spans="2:12" s="98" customFormat="1" ht="18.75" outlineLevel="1">
      <c r="B12" s="181"/>
      <c r="C12" s="85"/>
      <c r="D12" s="89"/>
      <c r="E12" s="65" t="s">
        <v>817</v>
      </c>
      <c r="F12" s="64">
        <f>SUMIF(H$15:H$426,E12,F$15:F$426)</f>
        <v>59408</v>
      </c>
      <c r="G12" s="64">
        <f>'7-2015'!I12</f>
        <v>44210</v>
      </c>
      <c r="H12" s="189">
        <f>SUMIF(H$15:H$426,E12,G$15:G$426)</f>
        <v>13200</v>
      </c>
      <c r="I12" s="64">
        <f t="shared" si="2"/>
        <v>90418</v>
      </c>
      <c r="J12" s="270"/>
      <c r="L12" s="205"/>
    </row>
    <row r="13" spans="1:13" s="127" customFormat="1" ht="19.5" customHeight="1">
      <c r="A13" s="261" t="s">
        <v>11</v>
      </c>
      <c r="B13" s="261"/>
      <c r="C13" s="261" t="s">
        <v>670</v>
      </c>
      <c r="D13" s="260" t="s">
        <v>105</v>
      </c>
      <c r="E13" s="262" t="s">
        <v>4</v>
      </c>
      <c r="F13" s="262" t="s">
        <v>5</v>
      </c>
      <c r="G13" s="265" t="s">
        <v>567</v>
      </c>
      <c r="H13" s="225" t="s">
        <v>15</v>
      </c>
      <c r="I13" s="260" t="s">
        <v>16</v>
      </c>
      <c r="J13" s="260" t="s">
        <v>14</v>
      </c>
      <c r="L13" s="171"/>
      <c r="M13" s="18"/>
    </row>
    <row r="14" spans="1:13" s="127" customFormat="1" ht="18.75">
      <c r="A14" s="167" t="s">
        <v>5</v>
      </c>
      <c r="B14" s="167" t="s">
        <v>6</v>
      </c>
      <c r="C14" s="261"/>
      <c r="D14" s="260"/>
      <c r="E14" s="262"/>
      <c r="F14" s="262"/>
      <c r="G14" s="266"/>
      <c r="H14" s="226"/>
      <c r="I14" s="262"/>
      <c r="J14" s="260"/>
      <c r="L14" s="171"/>
      <c r="M14" s="19"/>
    </row>
    <row r="15" spans="1:12" s="82" customFormat="1" ht="18.75">
      <c r="A15" s="78">
        <v>1</v>
      </c>
      <c r="B15" s="66"/>
      <c r="C15" s="69">
        <v>42179</v>
      </c>
      <c r="D15" s="70" t="s">
        <v>69</v>
      </c>
      <c r="E15" s="70" t="s">
        <v>70</v>
      </c>
      <c r="F15" s="64">
        <v>100000</v>
      </c>
      <c r="G15" s="64"/>
      <c r="H15" s="61" t="s">
        <v>555</v>
      </c>
      <c r="I15" s="77" t="s">
        <v>84</v>
      </c>
      <c r="J15" s="96"/>
      <c r="L15" s="172"/>
    </row>
    <row r="16" spans="1:12" s="82" customFormat="1" ht="18.75">
      <c r="A16" s="78">
        <v>2</v>
      </c>
      <c r="B16" s="66"/>
      <c r="C16" s="69">
        <v>42179</v>
      </c>
      <c r="D16" s="70" t="s">
        <v>69</v>
      </c>
      <c r="E16" s="70" t="s">
        <v>70</v>
      </c>
      <c r="F16" s="64">
        <v>100000</v>
      </c>
      <c r="G16" s="64"/>
      <c r="H16" s="61" t="s">
        <v>554</v>
      </c>
      <c r="I16" s="77" t="s">
        <v>84</v>
      </c>
      <c r="J16" s="96"/>
      <c r="L16" s="172"/>
    </row>
    <row r="17" spans="1:12" s="82" customFormat="1" ht="18.75">
      <c r="A17" s="78">
        <v>3</v>
      </c>
      <c r="B17" s="66"/>
      <c r="C17" s="69">
        <v>42186</v>
      </c>
      <c r="D17" s="70" t="s">
        <v>605</v>
      </c>
      <c r="E17" s="70" t="s">
        <v>45</v>
      </c>
      <c r="F17" s="64">
        <v>150000</v>
      </c>
      <c r="G17" s="64"/>
      <c r="H17" s="61" t="s">
        <v>555</v>
      </c>
      <c r="I17" s="77" t="s">
        <v>84</v>
      </c>
      <c r="J17" s="96"/>
      <c r="L17" s="172"/>
    </row>
    <row r="18" spans="1:49" s="71" customFormat="1" ht="18.75">
      <c r="A18" s="78">
        <v>4</v>
      </c>
      <c r="B18" s="25"/>
      <c r="C18" s="69">
        <v>42191</v>
      </c>
      <c r="D18" s="58" t="s">
        <v>292</v>
      </c>
      <c r="E18" s="58" t="s">
        <v>293</v>
      </c>
      <c r="F18" s="17">
        <v>600000</v>
      </c>
      <c r="G18" s="17"/>
      <c r="H18" s="61" t="s">
        <v>555</v>
      </c>
      <c r="I18" s="77" t="s">
        <v>84</v>
      </c>
      <c r="J18" s="83"/>
      <c r="K18" s="76"/>
      <c r="L18" s="171"/>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row>
    <row r="19" spans="1:49" s="71" customFormat="1" ht="18.75">
      <c r="A19" s="78">
        <v>5</v>
      </c>
      <c r="B19" s="25"/>
      <c r="C19" s="69">
        <v>42191</v>
      </c>
      <c r="D19" s="58" t="s">
        <v>292</v>
      </c>
      <c r="E19" s="58" t="s">
        <v>293</v>
      </c>
      <c r="F19" s="17">
        <v>400000</v>
      </c>
      <c r="G19" s="17"/>
      <c r="H19" s="61" t="s">
        <v>554</v>
      </c>
      <c r="I19" s="77" t="s">
        <v>84</v>
      </c>
      <c r="J19" s="83"/>
      <c r="K19" s="76"/>
      <c r="L19" s="171"/>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row>
    <row r="20" spans="1:49" s="71" customFormat="1" ht="57">
      <c r="A20" s="66">
        <v>6</v>
      </c>
      <c r="B20" s="25"/>
      <c r="C20" s="69">
        <v>42217</v>
      </c>
      <c r="D20" s="58" t="s">
        <v>424</v>
      </c>
      <c r="E20" s="58" t="s">
        <v>425</v>
      </c>
      <c r="F20" s="17">
        <v>2000000</v>
      </c>
      <c r="G20" s="17"/>
      <c r="H20" s="61" t="s">
        <v>554</v>
      </c>
      <c r="I20" s="113" t="s">
        <v>85</v>
      </c>
      <c r="J20" s="83"/>
      <c r="K20" s="76"/>
      <c r="L20" s="171"/>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row>
    <row r="21" spans="1:49" s="71" customFormat="1" ht="38.25">
      <c r="A21" s="66">
        <v>7</v>
      </c>
      <c r="B21" s="25"/>
      <c r="C21" s="69">
        <v>42217</v>
      </c>
      <c r="D21" s="58" t="s">
        <v>55</v>
      </c>
      <c r="E21" s="58" t="s">
        <v>56</v>
      </c>
      <c r="F21" s="17">
        <v>600000</v>
      </c>
      <c r="G21" s="17"/>
      <c r="H21" s="58" t="s">
        <v>555</v>
      </c>
      <c r="I21" s="75" t="s">
        <v>85</v>
      </c>
      <c r="J21" s="83" t="s">
        <v>392</v>
      </c>
      <c r="K21" s="76"/>
      <c r="L21" s="171"/>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row>
    <row r="22" spans="1:49" s="71" customFormat="1" ht="38.25">
      <c r="A22" s="66">
        <v>8</v>
      </c>
      <c r="B22" s="25"/>
      <c r="C22" s="69">
        <v>42217</v>
      </c>
      <c r="D22" s="58" t="s">
        <v>55</v>
      </c>
      <c r="E22" s="58" t="s">
        <v>56</v>
      </c>
      <c r="F22" s="17">
        <v>400000</v>
      </c>
      <c r="G22" s="17"/>
      <c r="H22" s="58" t="s">
        <v>554</v>
      </c>
      <c r="I22" s="75" t="s">
        <v>85</v>
      </c>
      <c r="J22" s="93"/>
      <c r="K22" s="76"/>
      <c r="L22" s="173"/>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row>
    <row r="23" spans="1:49" s="71" customFormat="1" ht="18.75">
      <c r="A23" s="66">
        <v>9</v>
      </c>
      <c r="B23" s="25"/>
      <c r="C23" s="69">
        <v>42220</v>
      </c>
      <c r="D23" s="58" t="s">
        <v>315</v>
      </c>
      <c r="E23" s="58" t="s">
        <v>38</v>
      </c>
      <c r="F23" s="17">
        <v>5000000</v>
      </c>
      <c r="G23" s="17"/>
      <c r="H23" s="58" t="s">
        <v>555</v>
      </c>
      <c r="I23" s="75" t="s">
        <v>85</v>
      </c>
      <c r="J23" s="93" t="s">
        <v>310</v>
      </c>
      <c r="K23" s="76"/>
      <c r="L23" s="173"/>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row>
    <row r="24" spans="1:49" s="71" customFormat="1" ht="38.25">
      <c r="A24" s="66">
        <v>10</v>
      </c>
      <c r="B24" s="25"/>
      <c r="C24" s="69">
        <v>42220</v>
      </c>
      <c r="D24" s="58" t="s">
        <v>316</v>
      </c>
      <c r="E24" s="58" t="s">
        <v>317</v>
      </c>
      <c r="F24" s="17">
        <v>300000</v>
      </c>
      <c r="G24" s="17"/>
      <c r="H24" s="58" t="s">
        <v>555</v>
      </c>
      <c r="I24" s="75" t="s">
        <v>85</v>
      </c>
      <c r="J24" s="93" t="s">
        <v>310</v>
      </c>
      <c r="K24" s="76"/>
      <c r="L24" s="173"/>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row>
    <row r="25" spans="1:49" s="71" customFormat="1" ht="38.25">
      <c r="A25" s="66">
        <v>11</v>
      </c>
      <c r="B25" s="25"/>
      <c r="C25" s="69">
        <v>42220</v>
      </c>
      <c r="D25" s="58" t="s">
        <v>316</v>
      </c>
      <c r="E25" s="58" t="s">
        <v>317</v>
      </c>
      <c r="F25" s="17">
        <v>200000</v>
      </c>
      <c r="G25" s="17"/>
      <c r="H25" s="58" t="s">
        <v>554</v>
      </c>
      <c r="I25" s="75" t="s">
        <v>85</v>
      </c>
      <c r="J25" s="93"/>
      <c r="K25" s="76"/>
      <c r="L25" s="173"/>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row>
    <row r="26" spans="1:49" s="71" customFormat="1" ht="18.75">
      <c r="A26" s="66">
        <v>12</v>
      </c>
      <c r="B26" s="25"/>
      <c r="C26" s="69">
        <v>42221</v>
      </c>
      <c r="D26" s="58" t="s">
        <v>318</v>
      </c>
      <c r="E26" s="58" t="s">
        <v>38</v>
      </c>
      <c r="F26" s="17">
        <v>140000</v>
      </c>
      <c r="G26" s="17"/>
      <c r="H26" s="58" t="s">
        <v>555</v>
      </c>
      <c r="I26" s="75" t="s">
        <v>85</v>
      </c>
      <c r="J26" s="93" t="s">
        <v>314</v>
      </c>
      <c r="K26" s="76"/>
      <c r="L26" s="173"/>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row>
    <row r="27" spans="1:49" ht="18.75">
      <c r="A27" s="66">
        <v>13</v>
      </c>
      <c r="B27" s="71"/>
      <c r="C27" s="69">
        <v>42221</v>
      </c>
      <c r="D27" s="58" t="s">
        <v>318</v>
      </c>
      <c r="E27" s="83" t="s">
        <v>38</v>
      </c>
      <c r="F27" s="17">
        <v>110000</v>
      </c>
      <c r="G27" s="17"/>
      <c r="H27" s="58" t="s">
        <v>554</v>
      </c>
      <c r="I27" s="75" t="s">
        <v>85</v>
      </c>
      <c r="J27" s="93"/>
      <c r="K27" s="76"/>
      <c r="L27" s="174"/>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row>
    <row r="28" spans="1:49" ht="96">
      <c r="A28" s="66">
        <v>14</v>
      </c>
      <c r="B28" s="71"/>
      <c r="C28" s="69">
        <v>42221</v>
      </c>
      <c r="D28" s="58" t="s">
        <v>319</v>
      </c>
      <c r="E28" s="83"/>
      <c r="F28" s="17">
        <v>140000</v>
      </c>
      <c r="G28" s="17"/>
      <c r="H28" s="58" t="s">
        <v>555</v>
      </c>
      <c r="I28" s="75" t="s">
        <v>85</v>
      </c>
      <c r="J28" s="93" t="s">
        <v>310</v>
      </c>
      <c r="K28" s="76"/>
      <c r="L28" s="174"/>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row>
    <row r="29" spans="1:49" ht="96">
      <c r="A29" s="66">
        <v>15</v>
      </c>
      <c r="B29" s="71"/>
      <c r="C29" s="69">
        <v>42221</v>
      </c>
      <c r="D29" s="58" t="s">
        <v>319</v>
      </c>
      <c r="E29" s="58"/>
      <c r="F29" s="17">
        <v>110000</v>
      </c>
      <c r="G29" s="17"/>
      <c r="H29" s="58" t="s">
        <v>554</v>
      </c>
      <c r="I29" s="75" t="s">
        <v>85</v>
      </c>
      <c r="J29" s="93"/>
      <c r="K29" s="76"/>
      <c r="L29" s="174"/>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row>
    <row r="30" spans="1:49" ht="38.25">
      <c r="A30" s="66">
        <v>16</v>
      </c>
      <c r="B30" s="71"/>
      <c r="C30" s="69">
        <v>42221</v>
      </c>
      <c r="D30" s="58" t="s">
        <v>36</v>
      </c>
      <c r="E30" s="58" t="s">
        <v>407</v>
      </c>
      <c r="F30" s="17">
        <v>1800000</v>
      </c>
      <c r="G30" s="17"/>
      <c r="H30" s="61" t="s">
        <v>555</v>
      </c>
      <c r="I30" s="81" t="s">
        <v>84</v>
      </c>
      <c r="J30" s="93" t="s">
        <v>393</v>
      </c>
      <c r="K30" s="76"/>
      <c r="L30" s="174"/>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row>
    <row r="31" spans="1:49" s="71" customFormat="1" ht="38.25">
      <c r="A31" s="66">
        <v>17</v>
      </c>
      <c r="B31" s="25"/>
      <c r="C31" s="69">
        <v>42221</v>
      </c>
      <c r="D31" s="58" t="s">
        <v>36</v>
      </c>
      <c r="E31" s="58" t="s">
        <v>407</v>
      </c>
      <c r="F31" s="17">
        <v>1200000</v>
      </c>
      <c r="G31" s="17"/>
      <c r="H31" s="61" t="s">
        <v>554</v>
      </c>
      <c r="I31" s="81" t="s">
        <v>84</v>
      </c>
      <c r="J31" s="93" t="s">
        <v>393</v>
      </c>
      <c r="K31" s="76"/>
      <c r="L31" s="173"/>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row>
    <row r="32" spans="1:49" s="71" customFormat="1" ht="38.25">
      <c r="A32" s="66">
        <v>18</v>
      </c>
      <c r="B32" s="25"/>
      <c r="C32" s="69">
        <v>42222</v>
      </c>
      <c r="D32" s="58" t="s">
        <v>321</v>
      </c>
      <c r="E32" s="58" t="s">
        <v>322</v>
      </c>
      <c r="F32" s="17">
        <v>180000</v>
      </c>
      <c r="G32" s="17"/>
      <c r="H32" s="61" t="s">
        <v>555</v>
      </c>
      <c r="I32" s="81" t="s">
        <v>85</v>
      </c>
      <c r="J32" s="93" t="s">
        <v>394</v>
      </c>
      <c r="K32" s="76"/>
      <c r="L32" s="173"/>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row>
    <row r="33" spans="1:49" s="71" customFormat="1" ht="38.25">
      <c r="A33" s="66">
        <v>19</v>
      </c>
      <c r="B33" s="25"/>
      <c r="C33" s="69">
        <v>42222</v>
      </c>
      <c r="D33" s="58" t="s">
        <v>321</v>
      </c>
      <c r="E33" s="58" t="s">
        <v>322</v>
      </c>
      <c r="F33" s="17">
        <v>120000</v>
      </c>
      <c r="G33" s="17"/>
      <c r="H33" s="61" t="s">
        <v>554</v>
      </c>
      <c r="I33" s="81" t="s">
        <v>85</v>
      </c>
      <c r="J33" s="83" t="s">
        <v>394</v>
      </c>
      <c r="K33" s="76"/>
      <c r="L33" s="171"/>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row>
    <row r="34" spans="1:49" s="71" customFormat="1" ht="38.25">
      <c r="A34" s="66">
        <v>20</v>
      </c>
      <c r="B34" s="25"/>
      <c r="C34" s="69">
        <v>42222</v>
      </c>
      <c r="D34" s="58" t="s">
        <v>323</v>
      </c>
      <c r="E34" s="58" t="s">
        <v>324</v>
      </c>
      <c r="F34" s="17">
        <v>180000</v>
      </c>
      <c r="G34" s="17"/>
      <c r="H34" s="61" t="s">
        <v>555</v>
      </c>
      <c r="I34" s="81" t="s">
        <v>85</v>
      </c>
      <c r="J34" s="83" t="s">
        <v>394</v>
      </c>
      <c r="K34" s="76"/>
      <c r="L34" s="174"/>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row>
    <row r="35" spans="1:49" s="71" customFormat="1" ht="38.25">
      <c r="A35" s="66">
        <v>21</v>
      </c>
      <c r="B35" s="25"/>
      <c r="C35" s="69">
        <v>42222</v>
      </c>
      <c r="D35" s="58" t="s">
        <v>323</v>
      </c>
      <c r="E35" s="58" t="s">
        <v>324</v>
      </c>
      <c r="F35" s="17">
        <v>120000</v>
      </c>
      <c r="G35" s="17"/>
      <c r="H35" s="61" t="s">
        <v>554</v>
      </c>
      <c r="I35" s="81" t="s">
        <v>85</v>
      </c>
      <c r="J35" s="83" t="s">
        <v>394</v>
      </c>
      <c r="K35" s="76"/>
      <c r="L35" s="174"/>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row>
    <row r="36" spans="1:49" s="71" customFormat="1" ht="18.75">
      <c r="A36" s="66">
        <v>22</v>
      </c>
      <c r="B36" s="25"/>
      <c r="C36" s="69">
        <v>42223</v>
      </c>
      <c r="D36" s="58" t="s">
        <v>325</v>
      </c>
      <c r="E36" s="58" t="s">
        <v>326</v>
      </c>
      <c r="F36" s="17">
        <v>300000</v>
      </c>
      <c r="G36" s="17"/>
      <c r="H36" s="58" t="s">
        <v>555</v>
      </c>
      <c r="I36" s="75" t="s">
        <v>84</v>
      </c>
      <c r="J36" s="93" t="s">
        <v>314</v>
      </c>
      <c r="K36" s="76"/>
      <c r="L36" s="173"/>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row>
    <row r="37" spans="1:49" ht="18.75">
      <c r="A37" s="66">
        <v>23</v>
      </c>
      <c r="B37" s="71"/>
      <c r="C37" s="69">
        <v>42223</v>
      </c>
      <c r="D37" s="58" t="s">
        <v>325</v>
      </c>
      <c r="E37" s="58" t="s">
        <v>326</v>
      </c>
      <c r="F37" s="17">
        <v>200000</v>
      </c>
      <c r="G37" s="17"/>
      <c r="H37" s="58" t="s">
        <v>554</v>
      </c>
      <c r="I37" s="75" t="s">
        <v>84</v>
      </c>
      <c r="J37" s="93"/>
      <c r="K37" s="76"/>
      <c r="L37" s="174"/>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row>
    <row r="38" spans="1:49" ht="18.75">
      <c r="A38" s="66">
        <v>24</v>
      </c>
      <c r="B38" s="71"/>
      <c r="C38" s="69">
        <v>42226</v>
      </c>
      <c r="D38" s="58" t="s">
        <v>290</v>
      </c>
      <c r="E38" s="58" t="s">
        <v>433</v>
      </c>
      <c r="F38" s="17">
        <v>600000</v>
      </c>
      <c r="G38" s="17"/>
      <c r="H38" s="58" t="s">
        <v>555</v>
      </c>
      <c r="I38" s="75" t="s">
        <v>84</v>
      </c>
      <c r="J38" s="93" t="s">
        <v>395</v>
      </c>
      <c r="K38" s="76"/>
      <c r="L38" s="174"/>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row>
    <row r="39" spans="1:49" s="71" customFormat="1" ht="18.75">
      <c r="A39" s="66">
        <v>25</v>
      </c>
      <c r="B39" s="25"/>
      <c r="C39" s="69">
        <v>42226</v>
      </c>
      <c r="D39" s="58" t="s">
        <v>290</v>
      </c>
      <c r="E39" s="58" t="s">
        <v>433</v>
      </c>
      <c r="F39" s="17">
        <v>400000</v>
      </c>
      <c r="G39" s="17"/>
      <c r="H39" s="58" t="s">
        <v>554</v>
      </c>
      <c r="I39" s="75" t="s">
        <v>84</v>
      </c>
      <c r="J39" s="93"/>
      <c r="K39" s="76"/>
      <c r="L39" s="173"/>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row>
    <row r="40" spans="1:49" s="71" customFormat="1" ht="18.75">
      <c r="A40" s="66">
        <v>26</v>
      </c>
      <c r="B40" s="25"/>
      <c r="C40" s="69">
        <v>42229</v>
      </c>
      <c r="D40" s="58" t="s">
        <v>327</v>
      </c>
      <c r="E40" s="58" t="s">
        <v>38</v>
      </c>
      <c r="F40" s="17">
        <v>50000</v>
      </c>
      <c r="G40" s="17"/>
      <c r="H40" s="58" t="s">
        <v>555</v>
      </c>
      <c r="I40" s="75" t="s">
        <v>84</v>
      </c>
      <c r="J40" s="93" t="s">
        <v>310</v>
      </c>
      <c r="K40" s="76"/>
      <c r="L40" s="173"/>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row>
    <row r="41" spans="1:49" s="71" customFormat="1" ht="18.75">
      <c r="A41" s="66">
        <v>27</v>
      </c>
      <c r="B41" s="25"/>
      <c r="C41" s="69">
        <v>42229</v>
      </c>
      <c r="D41" s="58" t="s">
        <v>327</v>
      </c>
      <c r="E41" s="58" t="s">
        <v>38</v>
      </c>
      <c r="F41" s="17">
        <v>50000</v>
      </c>
      <c r="G41" s="17"/>
      <c r="H41" s="58" t="s">
        <v>554</v>
      </c>
      <c r="I41" s="75" t="s">
        <v>84</v>
      </c>
      <c r="J41" s="93"/>
      <c r="K41" s="76"/>
      <c r="L41" s="173"/>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row>
    <row r="42" spans="1:49" s="82" customFormat="1" ht="38.25">
      <c r="A42" s="66">
        <v>28</v>
      </c>
      <c r="B42" s="126"/>
      <c r="C42" s="69">
        <v>42230</v>
      </c>
      <c r="D42" s="61" t="s">
        <v>51</v>
      </c>
      <c r="E42" s="61" t="s">
        <v>441</v>
      </c>
      <c r="F42" s="63">
        <v>270000</v>
      </c>
      <c r="G42" s="63"/>
      <c r="H42" s="61" t="s">
        <v>555</v>
      </c>
      <c r="I42" s="81" t="s">
        <v>85</v>
      </c>
      <c r="J42" s="93" t="s">
        <v>527</v>
      </c>
      <c r="K42" s="109"/>
      <c r="L42" s="177"/>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row>
    <row r="43" spans="1:49" s="82" customFormat="1" ht="38.25">
      <c r="A43" s="66">
        <v>29</v>
      </c>
      <c r="B43" s="126"/>
      <c r="C43" s="69">
        <v>42230</v>
      </c>
      <c r="D43" s="61" t="s">
        <v>51</v>
      </c>
      <c r="E43" s="61" t="s">
        <v>441</v>
      </c>
      <c r="F43" s="63">
        <v>180000</v>
      </c>
      <c r="G43" s="63"/>
      <c r="H43" s="61" t="s">
        <v>554</v>
      </c>
      <c r="I43" s="81" t="s">
        <v>85</v>
      </c>
      <c r="J43" s="93" t="s">
        <v>527</v>
      </c>
      <c r="K43" s="109"/>
      <c r="L43" s="177"/>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row>
    <row r="44" spans="1:49" ht="38.25">
      <c r="A44" s="66">
        <v>30</v>
      </c>
      <c r="B44" s="71"/>
      <c r="C44" s="69">
        <v>42232</v>
      </c>
      <c r="D44" s="58" t="s">
        <v>55</v>
      </c>
      <c r="E44" s="58" t="s">
        <v>56</v>
      </c>
      <c r="F44" s="17">
        <v>700000</v>
      </c>
      <c r="G44" s="17"/>
      <c r="H44" s="58" t="s">
        <v>555</v>
      </c>
      <c r="I44" s="75" t="s">
        <v>85</v>
      </c>
      <c r="J44" s="93" t="s">
        <v>396</v>
      </c>
      <c r="K44" s="76"/>
      <c r="L44" s="174"/>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row>
    <row r="45" spans="1:49" ht="38.25">
      <c r="A45" s="66">
        <v>31</v>
      </c>
      <c r="B45" s="71"/>
      <c r="C45" s="69">
        <v>42233</v>
      </c>
      <c r="D45" s="58" t="s">
        <v>328</v>
      </c>
      <c r="E45" s="58" t="s">
        <v>407</v>
      </c>
      <c r="F45" s="17">
        <v>20000000</v>
      </c>
      <c r="G45" s="17"/>
      <c r="H45" s="58" t="s">
        <v>553</v>
      </c>
      <c r="I45" s="75" t="s">
        <v>85</v>
      </c>
      <c r="J45" s="93" t="s">
        <v>644</v>
      </c>
      <c r="K45" s="76"/>
      <c r="L45" s="174"/>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row>
    <row r="46" spans="1:49" ht="18.75">
      <c r="A46" s="66">
        <v>32</v>
      </c>
      <c r="B46" s="126"/>
      <c r="C46" s="69">
        <v>42233</v>
      </c>
      <c r="D46" s="61" t="s">
        <v>329</v>
      </c>
      <c r="E46" s="83" t="s">
        <v>330</v>
      </c>
      <c r="F46" s="63">
        <v>180000</v>
      </c>
      <c r="G46" s="63"/>
      <c r="H46" s="58" t="s">
        <v>555</v>
      </c>
      <c r="I46" s="75" t="s">
        <v>85</v>
      </c>
      <c r="J46" s="93" t="s">
        <v>398</v>
      </c>
      <c r="K46" s="76"/>
      <c r="L46" s="174"/>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row>
    <row r="47" spans="1:49" ht="18.75">
      <c r="A47" s="66">
        <v>33</v>
      </c>
      <c r="B47" s="71"/>
      <c r="C47" s="69">
        <v>42233</v>
      </c>
      <c r="D47" s="58" t="s">
        <v>329</v>
      </c>
      <c r="E47" s="58" t="s">
        <v>330</v>
      </c>
      <c r="F47" s="17">
        <v>120000</v>
      </c>
      <c r="G47" s="17"/>
      <c r="H47" s="58" t="s">
        <v>554</v>
      </c>
      <c r="I47" s="75" t="s">
        <v>85</v>
      </c>
      <c r="J47" s="93"/>
      <c r="K47" s="76"/>
      <c r="L47" s="174"/>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row>
    <row r="48" spans="1:49" s="71" customFormat="1" ht="57">
      <c r="A48" s="66">
        <v>34</v>
      </c>
      <c r="B48" s="25"/>
      <c r="C48" s="69">
        <v>42233</v>
      </c>
      <c r="D48" s="58" t="s">
        <v>331</v>
      </c>
      <c r="E48" s="58" t="s">
        <v>332</v>
      </c>
      <c r="F48" s="17">
        <v>180000</v>
      </c>
      <c r="G48" s="17"/>
      <c r="H48" s="58" t="s">
        <v>555</v>
      </c>
      <c r="I48" s="75" t="s">
        <v>85</v>
      </c>
      <c r="J48" s="93" t="s">
        <v>398</v>
      </c>
      <c r="K48" s="76"/>
      <c r="L48" s="173"/>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row>
    <row r="49" spans="1:49" s="71" customFormat="1" ht="57">
      <c r="A49" s="66">
        <v>35</v>
      </c>
      <c r="B49" s="25"/>
      <c r="C49" s="69">
        <v>42233</v>
      </c>
      <c r="D49" s="58" t="s">
        <v>331</v>
      </c>
      <c r="E49" s="58" t="s">
        <v>332</v>
      </c>
      <c r="F49" s="17">
        <v>120000</v>
      </c>
      <c r="G49" s="17"/>
      <c r="H49" s="58" t="s">
        <v>554</v>
      </c>
      <c r="I49" s="75" t="s">
        <v>85</v>
      </c>
      <c r="J49" s="93"/>
      <c r="K49" s="76"/>
      <c r="L49" s="173"/>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row>
    <row r="50" spans="1:49" s="71" customFormat="1" ht="38.25">
      <c r="A50" s="66">
        <v>36</v>
      </c>
      <c r="B50" s="25"/>
      <c r="C50" s="69">
        <v>42233</v>
      </c>
      <c r="D50" s="58" t="s">
        <v>533</v>
      </c>
      <c r="E50" s="58" t="s">
        <v>334</v>
      </c>
      <c r="F50" s="17">
        <v>600000</v>
      </c>
      <c r="G50" s="17"/>
      <c r="H50" s="61" t="s">
        <v>555</v>
      </c>
      <c r="I50" s="81" t="s">
        <v>84</v>
      </c>
      <c r="J50" s="93" t="s">
        <v>399</v>
      </c>
      <c r="K50" s="76"/>
      <c r="L50" s="173"/>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row>
    <row r="51" spans="1:49" s="71" customFormat="1" ht="38.25">
      <c r="A51" s="66">
        <v>37</v>
      </c>
      <c r="B51" s="25"/>
      <c r="C51" s="69">
        <v>42233</v>
      </c>
      <c r="D51" s="58" t="s">
        <v>533</v>
      </c>
      <c r="E51" s="58" t="s">
        <v>334</v>
      </c>
      <c r="F51" s="17">
        <v>400000</v>
      </c>
      <c r="G51" s="17"/>
      <c r="H51" s="61" t="s">
        <v>554</v>
      </c>
      <c r="I51" s="81" t="s">
        <v>84</v>
      </c>
      <c r="J51" s="93" t="s">
        <v>399</v>
      </c>
      <c r="K51" s="76"/>
      <c r="L51" s="173"/>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row>
    <row r="52" spans="1:49" s="71" customFormat="1" ht="38.25">
      <c r="A52" s="66">
        <v>38</v>
      </c>
      <c r="B52" s="25"/>
      <c r="C52" s="69">
        <v>42234</v>
      </c>
      <c r="D52" s="58" t="s">
        <v>72</v>
      </c>
      <c r="E52" s="58" t="s">
        <v>407</v>
      </c>
      <c r="F52" s="17">
        <v>2000000</v>
      </c>
      <c r="G52" s="17"/>
      <c r="H52" s="58" t="s">
        <v>553</v>
      </c>
      <c r="I52" s="75" t="s">
        <v>85</v>
      </c>
      <c r="J52" s="93" t="s">
        <v>646</v>
      </c>
      <c r="K52" s="76"/>
      <c r="L52" s="173"/>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row>
    <row r="53" spans="1:49" s="71" customFormat="1" ht="38.25">
      <c r="A53" s="66">
        <v>39</v>
      </c>
      <c r="B53" s="25"/>
      <c r="C53" s="69">
        <v>42234</v>
      </c>
      <c r="D53" s="58" t="s">
        <v>73</v>
      </c>
      <c r="E53" s="58" t="s">
        <v>407</v>
      </c>
      <c r="F53" s="17">
        <v>500000</v>
      </c>
      <c r="G53" s="17"/>
      <c r="H53" s="58" t="s">
        <v>553</v>
      </c>
      <c r="I53" s="75" t="s">
        <v>85</v>
      </c>
      <c r="J53" s="93" t="s">
        <v>646</v>
      </c>
      <c r="K53" s="76"/>
      <c r="L53" s="173"/>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row>
    <row r="54" spans="1:49" s="71" customFormat="1" ht="38.25">
      <c r="A54" s="66">
        <v>40</v>
      </c>
      <c r="B54" s="25"/>
      <c r="C54" s="69">
        <v>42234</v>
      </c>
      <c r="D54" s="58" t="s">
        <v>74</v>
      </c>
      <c r="E54" s="58" t="s">
        <v>407</v>
      </c>
      <c r="F54" s="17">
        <v>500000</v>
      </c>
      <c r="G54" s="17"/>
      <c r="H54" s="58" t="s">
        <v>553</v>
      </c>
      <c r="I54" s="75" t="s">
        <v>85</v>
      </c>
      <c r="J54" s="93" t="s">
        <v>646</v>
      </c>
      <c r="K54" s="76"/>
      <c r="L54" s="173"/>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row>
    <row r="55" spans="1:49" s="71" customFormat="1" ht="38.25">
      <c r="A55" s="66">
        <v>41</v>
      </c>
      <c r="B55" s="25"/>
      <c r="C55" s="69">
        <v>42234</v>
      </c>
      <c r="D55" s="58" t="s">
        <v>75</v>
      </c>
      <c r="E55" s="83" t="s">
        <v>407</v>
      </c>
      <c r="F55" s="17">
        <v>500000</v>
      </c>
      <c r="G55" s="17"/>
      <c r="H55" s="58" t="s">
        <v>553</v>
      </c>
      <c r="I55" s="75" t="s">
        <v>85</v>
      </c>
      <c r="J55" s="93" t="s">
        <v>646</v>
      </c>
      <c r="K55" s="76"/>
      <c r="L55" s="173"/>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row>
    <row r="56" spans="1:49" s="71" customFormat="1" ht="18.75">
      <c r="A56" s="66">
        <v>42</v>
      </c>
      <c r="B56" s="25"/>
      <c r="C56" s="69">
        <v>42234</v>
      </c>
      <c r="D56" s="58" t="s">
        <v>294</v>
      </c>
      <c r="E56" s="58" t="s">
        <v>38</v>
      </c>
      <c r="F56" s="17">
        <v>1000000</v>
      </c>
      <c r="G56" s="17"/>
      <c r="H56" s="58" t="s">
        <v>553</v>
      </c>
      <c r="I56" s="75" t="s">
        <v>84</v>
      </c>
      <c r="J56" s="93" t="s">
        <v>646</v>
      </c>
      <c r="K56" s="76"/>
      <c r="L56" s="173"/>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row>
    <row r="57" spans="1:49" s="71" customFormat="1" ht="18.75">
      <c r="A57" s="66">
        <v>43</v>
      </c>
      <c r="B57" s="25"/>
      <c r="C57" s="69">
        <v>42234</v>
      </c>
      <c r="D57" s="58" t="s">
        <v>335</v>
      </c>
      <c r="E57" s="58" t="s">
        <v>336</v>
      </c>
      <c r="F57" s="17">
        <v>500000</v>
      </c>
      <c r="G57" s="17"/>
      <c r="H57" s="58" t="s">
        <v>553</v>
      </c>
      <c r="I57" s="75" t="s">
        <v>84</v>
      </c>
      <c r="J57" s="93" t="s">
        <v>646</v>
      </c>
      <c r="K57" s="76"/>
      <c r="L57" s="173"/>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row>
    <row r="58" spans="1:49" s="71" customFormat="1" ht="18.75">
      <c r="A58" s="66">
        <v>44</v>
      </c>
      <c r="B58" s="25"/>
      <c r="C58" s="69">
        <v>42234</v>
      </c>
      <c r="D58" s="58" t="s">
        <v>337</v>
      </c>
      <c r="E58" s="83" t="s">
        <v>338</v>
      </c>
      <c r="F58" s="17">
        <v>200000</v>
      </c>
      <c r="G58" s="17"/>
      <c r="H58" s="58" t="s">
        <v>553</v>
      </c>
      <c r="I58" s="75" t="s">
        <v>84</v>
      </c>
      <c r="J58" s="93" t="s">
        <v>646</v>
      </c>
      <c r="K58" s="76"/>
      <c r="L58" s="173"/>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row>
    <row r="59" spans="1:49" s="71" customFormat="1" ht="38.25">
      <c r="A59" s="66">
        <v>45</v>
      </c>
      <c r="B59" s="25"/>
      <c r="C59" s="69">
        <v>42234</v>
      </c>
      <c r="D59" s="58" t="s">
        <v>533</v>
      </c>
      <c r="E59" s="83" t="s">
        <v>334</v>
      </c>
      <c r="F59" s="17">
        <v>3000000</v>
      </c>
      <c r="G59" s="17"/>
      <c r="H59" s="58" t="s">
        <v>553</v>
      </c>
      <c r="I59" s="75" t="s">
        <v>84</v>
      </c>
      <c r="J59" s="93" t="s">
        <v>646</v>
      </c>
      <c r="K59" s="76"/>
      <c r="L59" s="173"/>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row>
    <row r="60" spans="1:49" s="71" customFormat="1" ht="18.75">
      <c r="A60" s="66">
        <v>46</v>
      </c>
      <c r="B60" s="25"/>
      <c r="C60" s="69">
        <v>42234</v>
      </c>
      <c r="D60" s="58" t="s">
        <v>339</v>
      </c>
      <c r="E60" s="58" t="s">
        <v>340</v>
      </c>
      <c r="F60" s="17">
        <v>500000</v>
      </c>
      <c r="G60" s="17"/>
      <c r="H60" s="58" t="s">
        <v>553</v>
      </c>
      <c r="I60" s="75" t="s">
        <v>84</v>
      </c>
      <c r="J60" s="93" t="s">
        <v>646</v>
      </c>
      <c r="K60" s="76"/>
      <c r="L60" s="173"/>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row>
    <row r="61" spans="1:49" s="71" customFormat="1" ht="38.25">
      <c r="A61" s="66">
        <v>47</v>
      </c>
      <c r="B61" s="25"/>
      <c r="C61" s="69">
        <v>42234</v>
      </c>
      <c r="D61" s="58" t="s">
        <v>341</v>
      </c>
      <c r="E61" s="58" t="s">
        <v>342</v>
      </c>
      <c r="F61" s="17">
        <v>124000</v>
      </c>
      <c r="G61" s="17"/>
      <c r="H61" s="61" t="s">
        <v>555</v>
      </c>
      <c r="I61" s="81" t="s">
        <v>84</v>
      </c>
      <c r="J61" s="93" t="s">
        <v>400</v>
      </c>
      <c r="K61" s="76"/>
      <c r="L61" s="173"/>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row>
    <row r="62" spans="1:49" s="71" customFormat="1" ht="38.25">
      <c r="A62" s="66">
        <v>48</v>
      </c>
      <c r="B62" s="25"/>
      <c r="C62" s="69">
        <v>42234</v>
      </c>
      <c r="D62" s="58" t="s">
        <v>343</v>
      </c>
      <c r="E62" s="58" t="s">
        <v>344</v>
      </c>
      <c r="F62" s="17">
        <v>500000</v>
      </c>
      <c r="G62" s="17"/>
      <c r="H62" s="58" t="s">
        <v>553</v>
      </c>
      <c r="I62" s="75" t="s">
        <v>84</v>
      </c>
      <c r="J62" s="93" t="s">
        <v>646</v>
      </c>
      <c r="K62" s="76"/>
      <c r="L62" s="173"/>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row>
    <row r="63" spans="1:49" s="71" customFormat="1" ht="18.75">
      <c r="A63" s="66">
        <v>49</v>
      </c>
      <c r="B63" s="25"/>
      <c r="C63" s="69">
        <v>42234</v>
      </c>
      <c r="D63" s="58" t="s">
        <v>239</v>
      </c>
      <c r="E63" s="83"/>
      <c r="F63" s="17">
        <v>500000</v>
      </c>
      <c r="G63" s="17"/>
      <c r="H63" s="58" t="s">
        <v>553</v>
      </c>
      <c r="I63" s="75" t="s">
        <v>84</v>
      </c>
      <c r="J63" s="93" t="s">
        <v>646</v>
      </c>
      <c r="K63" s="76"/>
      <c r="L63" s="173"/>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row>
    <row r="64" spans="1:49" s="71" customFormat="1" ht="18.75">
      <c r="A64" s="66">
        <v>50</v>
      </c>
      <c r="B64" s="25"/>
      <c r="C64" s="69">
        <v>42234</v>
      </c>
      <c r="D64" s="58" t="s">
        <v>345</v>
      </c>
      <c r="E64" s="83"/>
      <c r="F64" s="17">
        <v>1000000</v>
      </c>
      <c r="G64" s="17"/>
      <c r="H64" s="58" t="s">
        <v>553</v>
      </c>
      <c r="I64" s="75" t="s">
        <v>84</v>
      </c>
      <c r="J64" s="93" t="s">
        <v>646</v>
      </c>
      <c r="K64" s="76"/>
      <c r="L64" s="173"/>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row>
    <row r="65" spans="1:49" s="71" customFormat="1" ht="38.25">
      <c r="A65" s="66">
        <v>51</v>
      </c>
      <c r="B65" s="25"/>
      <c r="C65" s="69">
        <v>42234</v>
      </c>
      <c r="D65" s="58" t="s">
        <v>52</v>
      </c>
      <c r="E65" s="58" t="s">
        <v>53</v>
      </c>
      <c r="F65" s="17">
        <v>20000000</v>
      </c>
      <c r="G65" s="17"/>
      <c r="H65" s="58" t="s">
        <v>553</v>
      </c>
      <c r="I65" s="75" t="s">
        <v>84</v>
      </c>
      <c r="J65" s="93" t="s">
        <v>397</v>
      </c>
      <c r="K65" s="76"/>
      <c r="L65" s="173"/>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row>
    <row r="66" spans="1:49" s="71" customFormat="1" ht="38.25">
      <c r="A66" s="66">
        <v>52</v>
      </c>
      <c r="B66" s="25"/>
      <c r="C66" s="69">
        <v>42234</v>
      </c>
      <c r="D66" s="58" t="s">
        <v>346</v>
      </c>
      <c r="E66" s="58" t="s">
        <v>437</v>
      </c>
      <c r="F66" s="17">
        <v>5000000</v>
      </c>
      <c r="G66" s="17"/>
      <c r="H66" s="58" t="s">
        <v>553</v>
      </c>
      <c r="I66" s="75" t="s">
        <v>84</v>
      </c>
      <c r="J66" s="93" t="s">
        <v>646</v>
      </c>
      <c r="K66" s="76"/>
      <c r="L66" s="173"/>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row>
    <row r="67" spans="1:49" s="71" customFormat="1" ht="18.75">
      <c r="A67" s="66">
        <v>53</v>
      </c>
      <c r="B67" s="25"/>
      <c r="C67" s="69">
        <v>42235</v>
      </c>
      <c r="D67" s="58" t="s">
        <v>347</v>
      </c>
      <c r="E67" s="58"/>
      <c r="F67" s="17">
        <v>300000</v>
      </c>
      <c r="G67" s="17"/>
      <c r="H67" s="58" t="s">
        <v>553</v>
      </c>
      <c r="I67" s="75" t="s">
        <v>84</v>
      </c>
      <c r="J67" s="93" t="s">
        <v>646</v>
      </c>
      <c r="K67" s="76"/>
      <c r="L67" s="173"/>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row>
    <row r="68" spans="1:49" s="71" customFormat="1" ht="18.75">
      <c r="A68" s="66">
        <v>54</v>
      </c>
      <c r="B68" s="25"/>
      <c r="C68" s="69">
        <v>42235</v>
      </c>
      <c r="D68" s="58" t="s">
        <v>348</v>
      </c>
      <c r="E68" s="58"/>
      <c r="F68" s="17">
        <v>2000000</v>
      </c>
      <c r="G68" s="17"/>
      <c r="H68" s="58" t="s">
        <v>553</v>
      </c>
      <c r="I68" s="75" t="s">
        <v>84</v>
      </c>
      <c r="J68" s="93" t="s">
        <v>646</v>
      </c>
      <c r="K68" s="76"/>
      <c r="L68" s="173"/>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row>
    <row r="69" spans="1:49" s="71" customFormat="1" ht="38.25">
      <c r="A69" s="66">
        <v>55</v>
      </c>
      <c r="B69" s="25"/>
      <c r="C69" s="69">
        <v>42235</v>
      </c>
      <c r="D69" s="58" t="s">
        <v>349</v>
      </c>
      <c r="E69" s="58" t="s">
        <v>350</v>
      </c>
      <c r="F69" s="17">
        <v>1000000</v>
      </c>
      <c r="G69" s="17"/>
      <c r="H69" s="58" t="s">
        <v>553</v>
      </c>
      <c r="I69" s="75" t="s">
        <v>85</v>
      </c>
      <c r="J69" s="93" t="s">
        <v>646</v>
      </c>
      <c r="K69" s="76"/>
      <c r="L69" s="173"/>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row>
    <row r="70" spans="1:49" s="71" customFormat="1" ht="18.75">
      <c r="A70" s="66">
        <v>56</v>
      </c>
      <c r="B70" s="25"/>
      <c r="C70" s="69">
        <v>42235</v>
      </c>
      <c r="D70" s="58" t="s">
        <v>351</v>
      </c>
      <c r="E70" s="83" t="s">
        <v>352</v>
      </c>
      <c r="F70" s="17">
        <v>100000</v>
      </c>
      <c r="G70" s="17"/>
      <c r="H70" s="58" t="s">
        <v>553</v>
      </c>
      <c r="I70" s="75" t="s">
        <v>85</v>
      </c>
      <c r="J70" s="93" t="s">
        <v>646</v>
      </c>
      <c r="K70" s="76"/>
      <c r="L70" s="173"/>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row>
    <row r="71" spans="1:49" s="71" customFormat="1" ht="18.75">
      <c r="A71" s="66">
        <v>57</v>
      </c>
      <c r="B71" s="25"/>
      <c r="C71" s="69">
        <v>42235</v>
      </c>
      <c r="D71" s="58" t="s">
        <v>353</v>
      </c>
      <c r="E71" s="83" t="s">
        <v>354</v>
      </c>
      <c r="F71" s="17">
        <v>100000</v>
      </c>
      <c r="G71" s="17"/>
      <c r="H71" s="58" t="s">
        <v>553</v>
      </c>
      <c r="I71" s="75" t="s">
        <v>85</v>
      </c>
      <c r="J71" s="93" t="s">
        <v>646</v>
      </c>
      <c r="K71" s="76"/>
      <c r="L71" s="173"/>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row>
    <row r="72" spans="1:49" s="71" customFormat="1" ht="18.75">
      <c r="A72" s="66">
        <v>58</v>
      </c>
      <c r="B72" s="25"/>
      <c r="C72" s="69">
        <v>42235</v>
      </c>
      <c r="D72" s="58" t="s">
        <v>355</v>
      </c>
      <c r="E72" s="58"/>
      <c r="F72" s="17">
        <v>500000</v>
      </c>
      <c r="G72" s="17"/>
      <c r="H72" s="58" t="s">
        <v>553</v>
      </c>
      <c r="I72" s="75" t="s">
        <v>85</v>
      </c>
      <c r="J72" s="93" t="s">
        <v>646</v>
      </c>
      <c r="K72" s="76"/>
      <c r="L72" s="173"/>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row>
    <row r="73" spans="1:49" s="71" customFormat="1" ht="18.75">
      <c r="A73" s="66">
        <v>59</v>
      </c>
      <c r="B73" s="25"/>
      <c r="C73" s="69">
        <v>42235</v>
      </c>
      <c r="D73" s="58" t="s">
        <v>356</v>
      </c>
      <c r="E73" s="58" t="s">
        <v>357</v>
      </c>
      <c r="F73" s="17">
        <v>500000</v>
      </c>
      <c r="G73" s="17"/>
      <c r="H73" s="58" t="s">
        <v>553</v>
      </c>
      <c r="I73" s="75" t="s">
        <v>85</v>
      </c>
      <c r="J73" s="93" t="s">
        <v>646</v>
      </c>
      <c r="K73" s="76"/>
      <c r="L73" s="173"/>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row>
    <row r="74" spans="1:49" s="71" customFormat="1" ht="18.75">
      <c r="A74" s="66">
        <v>60</v>
      </c>
      <c r="B74" s="25"/>
      <c r="C74" s="69">
        <v>42235</v>
      </c>
      <c r="D74" s="58" t="s">
        <v>358</v>
      </c>
      <c r="E74" s="58" t="s">
        <v>357</v>
      </c>
      <c r="F74" s="17">
        <v>200000</v>
      </c>
      <c r="G74" s="17"/>
      <c r="H74" s="58" t="s">
        <v>553</v>
      </c>
      <c r="I74" s="75" t="s">
        <v>85</v>
      </c>
      <c r="J74" s="93" t="s">
        <v>646</v>
      </c>
      <c r="K74" s="76"/>
      <c r="L74" s="173"/>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row>
    <row r="75" spans="1:49" s="71" customFormat="1" ht="18.75">
      <c r="A75" s="66">
        <v>61</v>
      </c>
      <c r="B75" s="25"/>
      <c r="C75" s="69">
        <v>42235</v>
      </c>
      <c r="D75" s="58" t="s">
        <v>359</v>
      </c>
      <c r="E75" s="83" t="s">
        <v>357</v>
      </c>
      <c r="F75" s="17">
        <v>200000</v>
      </c>
      <c r="G75" s="17"/>
      <c r="H75" s="58" t="s">
        <v>553</v>
      </c>
      <c r="I75" s="75" t="s">
        <v>85</v>
      </c>
      <c r="J75" s="93" t="s">
        <v>646</v>
      </c>
      <c r="K75" s="76"/>
      <c r="L75" s="173"/>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row>
    <row r="76" spans="1:49" s="71" customFormat="1" ht="18.75">
      <c r="A76" s="66">
        <v>62</v>
      </c>
      <c r="B76" s="25"/>
      <c r="C76" s="69">
        <v>42235</v>
      </c>
      <c r="D76" s="58" t="s">
        <v>117</v>
      </c>
      <c r="E76" s="58" t="s">
        <v>837</v>
      </c>
      <c r="F76" s="17">
        <v>3000000</v>
      </c>
      <c r="G76" s="17"/>
      <c r="H76" s="58" t="s">
        <v>553</v>
      </c>
      <c r="I76" s="75" t="s">
        <v>84</v>
      </c>
      <c r="J76" s="93" t="s">
        <v>646</v>
      </c>
      <c r="K76" s="76"/>
      <c r="L76" s="173"/>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row>
    <row r="77" spans="1:49" s="71" customFormat="1" ht="18.75">
      <c r="A77" s="66">
        <v>63</v>
      </c>
      <c r="B77" s="25"/>
      <c r="C77" s="69">
        <v>42235</v>
      </c>
      <c r="D77" s="58" t="s">
        <v>361</v>
      </c>
      <c r="E77" s="83" t="s">
        <v>213</v>
      </c>
      <c r="F77" s="17">
        <v>1000000</v>
      </c>
      <c r="G77" s="17"/>
      <c r="H77" s="58" t="s">
        <v>553</v>
      </c>
      <c r="I77" s="75" t="s">
        <v>85</v>
      </c>
      <c r="J77" s="93" t="s">
        <v>646</v>
      </c>
      <c r="K77" s="76"/>
      <c r="L77" s="173"/>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row>
    <row r="78" spans="1:49" s="71" customFormat="1" ht="18.75">
      <c r="A78" s="66">
        <v>64</v>
      </c>
      <c r="B78" s="25"/>
      <c r="C78" s="112">
        <v>42235</v>
      </c>
      <c r="D78" s="61" t="s">
        <v>362</v>
      </c>
      <c r="E78" s="68" t="s">
        <v>213</v>
      </c>
      <c r="F78" s="63">
        <v>500000</v>
      </c>
      <c r="G78" s="63"/>
      <c r="H78" s="58" t="s">
        <v>553</v>
      </c>
      <c r="I78" s="75" t="s">
        <v>85</v>
      </c>
      <c r="J78" s="93" t="s">
        <v>646</v>
      </c>
      <c r="K78" s="76"/>
      <c r="L78" s="173"/>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row>
    <row r="79" spans="1:49" s="71" customFormat="1" ht="18.75">
      <c r="A79" s="66">
        <v>65</v>
      </c>
      <c r="B79" s="25"/>
      <c r="C79" s="112">
        <v>42235</v>
      </c>
      <c r="D79" s="61" t="s">
        <v>363</v>
      </c>
      <c r="E79" s="68" t="s">
        <v>364</v>
      </c>
      <c r="F79" s="63">
        <v>300000</v>
      </c>
      <c r="G79" s="63"/>
      <c r="H79" s="58" t="s">
        <v>553</v>
      </c>
      <c r="I79" s="75" t="s">
        <v>84</v>
      </c>
      <c r="J79" s="93" t="s">
        <v>646</v>
      </c>
      <c r="K79" s="76"/>
      <c r="L79" s="173"/>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row>
    <row r="80" spans="1:49" s="71" customFormat="1" ht="18.75">
      <c r="A80" s="66">
        <v>66</v>
      </c>
      <c r="B80" s="25"/>
      <c r="C80" s="112">
        <v>42235</v>
      </c>
      <c r="D80" s="61" t="s">
        <v>365</v>
      </c>
      <c r="E80" s="68" t="s">
        <v>366</v>
      </c>
      <c r="F80" s="63">
        <v>1000000</v>
      </c>
      <c r="G80" s="63"/>
      <c r="H80" s="58" t="s">
        <v>553</v>
      </c>
      <c r="I80" s="75" t="s">
        <v>84</v>
      </c>
      <c r="J80" s="93" t="s">
        <v>646</v>
      </c>
      <c r="K80" s="76"/>
      <c r="L80" s="173"/>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row>
    <row r="81" spans="1:49" s="71" customFormat="1" ht="18.75">
      <c r="A81" s="66">
        <v>67</v>
      </c>
      <c r="B81" s="25"/>
      <c r="C81" s="69">
        <v>42235</v>
      </c>
      <c r="D81" s="58" t="s">
        <v>367</v>
      </c>
      <c r="E81" s="83" t="s">
        <v>368</v>
      </c>
      <c r="F81" s="17">
        <v>1000000</v>
      </c>
      <c r="G81" s="17"/>
      <c r="H81" s="58" t="s">
        <v>553</v>
      </c>
      <c r="I81" s="75" t="s">
        <v>84</v>
      </c>
      <c r="J81" s="93" t="s">
        <v>646</v>
      </c>
      <c r="K81" s="76"/>
      <c r="L81" s="173"/>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row>
    <row r="82" spans="1:49" s="71" customFormat="1" ht="38.25">
      <c r="A82" s="66">
        <v>68</v>
      </c>
      <c r="B82" s="25"/>
      <c r="C82" s="69">
        <v>42235</v>
      </c>
      <c r="D82" s="58" t="s">
        <v>46</v>
      </c>
      <c r="E82" s="83" t="s">
        <v>369</v>
      </c>
      <c r="F82" s="17">
        <v>100000</v>
      </c>
      <c r="G82" s="17"/>
      <c r="H82" s="58" t="s">
        <v>553</v>
      </c>
      <c r="I82" s="75" t="s">
        <v>84</v>
      </c>
      <c r="J82" s="93" t="s">
        <v>646</v>
      </c>
      <c r="K82" s="76"/>
      <c r="L82" s="173"/>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row>
    <row r="83" spans="1:49" s="71" customFormat="1" ht="38.25">
      <c r="A83" s="66">
        <v>69</v>
      </c>
      <c r="B83" s="25"/>
      <c r="C83" s="69">
        <v>42235</v>
      </c>
      <c r="D83" s="58" t="s">
        <v>55</v>
      </c>
      <c r="E83" s="58" t="s">
        <v>56</v>
      </c>
      <c r="F83" s="17">
        <v>1000000</v>
      </c>
      <c r="G83" s="17"/>
      <c r="H83" s="58" t="s">
        <v>553</v>
      </c>
      <c r="I83" s="75" t="s">
        <v>85</v>
      </c>
      <c r="J83" s="93" t="s">
        <v>646</v>
      </c>
      <c r="K83" s="76"/>
      <c r="L83" s="173"/>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row>
    <row r="84" spans="1:49" s="71" customFormat="1" ht="38.25">
      <c r="A84" s="66">
        <v>70</v>
      </c>
      <c r="B84" s="25"/>
      <c r="C84" s="69">
        <v>42235</v>
      </c>
      <c r="D84" s="58" t="s">
        <v>370</v>
      </c>
      <c r="E84" s="58"/>
      <c r="F84" s="17">
        <v>1000000</v>
      </c>
      <c r="G84" s="17"/>
      <c r="H84" s="58" t="s">
        <v>553</v>
      </c>
      <c r="I84" s="75" t="s">
        <v>85</v>
      </c>
      <c r="J84" s="93" t="s">
        <v>646</v>
      </c>
      <c r="K84" s="76"/>
      <c r="L84" s="173"/>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row>
    <row r="85" spans="1:49" s="71" customFormat="1" ht="18.75">
      <c r="A85" s="66">
        <v>71</v>
      </c>
      <c r="B85" s="25"/>
      <c r="C85" s="69">
        <v>42235</v>
      </c>
      <c r="D85" s="58" t="s">
        <v>371</v>
      </c>
      <c r="E85" s="58" t="s">
        <v>372</v>
      </c>
      <c r="F85" s="17">
        <v>5000000</v>
      </c>
      <c r="G85" s="17"/>
      <c r="H85" s="58" t="s">
        <v>553</v>
      </c>
      <c r="I85" s="75" t="s">
        <v>85</v>
      </c>
      <c r="J85" s="93" t="s">
        <v>646</v>
      </c>
      <c r="K85" s="76"/>
      <c r="L85" s="173"/>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row>
    <row r="86" spans="1:49" s="71" customFormat="1" ht="18.75">
      <c r="A86" s="66">
        <v>72</v>
      </c>
      <c r="B86" s="25"/>
      <c r="C86" s="69">
        <v>42235</v>
      </c>
      <c r="D86" s="58" t="s">
        <v>373</v>
      </c>
      <c r="E86" s="58" t="s">
        <v>320</v>
      </c>
      <c r="F86" s="17">
        <v>200000</v>
      </c>
      <c r="G86" s="17"/>
      <c r="H86" s="58" t="s">
        <v>553</v>
      </c>
      <c r="I86" s="75" t="s">
        <v>85</v>
      </c>
      <c r="J86" s="93" t="s">
        <v>646</v>
      </c>
      <c r="K86" s="76"/>
      <c r="L86" s="173"/>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row>
    <row r="87" spans="1:49" s="71" customFormat="1" ht="38.25">
      <c r="A87" s="66">
        <v>73</v>
      </c>
      <c r="B87" s="25"/>
      <c r="C87" s="69">
        <v>42235</v>
      </c>
      <c r="D87" s="58" t="s">
        <v>374</v>
      </c>
      <c r="E87" s="58" t="s">
        <v>375</v>
      </c>
      <c r="F87" s="17">
        <v>50000</v>
      </c>
      <c r="G87" s="17"/>
      <c r="H87" s="58" t="s">
        <v>553</v>
      </c>
      <c r="I87" s="75" t="s">
        <v>85</v>
      </c>
      <c r="J87" s="93" t="s">
        <v>646</v>
      </c>
      <c r="K87" s="76"/>
      <c r="L87" s="173"/>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row>
    <row r="88" spans="1:49" s="71" customFormat="1" ht="57">
      <c r="A88" s="66">
        <v>74</v>
      </c>
      <c r="B88" s="25"/>
      <c r="C88" s="69">
        <v>42235</v>
      </c>
      <c r="D88" s="58" t="s">
        <v>298</v>
      </c>
      <c r="E88" s="58" t="s">
        <v>187</v>
      </c>
      <c r="F88" s="17">
        <v>3000000</v>
      </c>
      <c r="G88" s="17"/>
      <c r="H88" s="58" t="s">
        <v>553</v>
      </c>
      <c r="I88" s="75" t="s">
        <v>84</v>
      </c>
      <c r="J88" s="93" t="s">
        <v>646</v>
      </c>
      <c r="K88" s="76"/>
      <c r="L88" s="173"/>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row>
    <row r="89" spans="1:49" s="71" customFormat="1" ht="18.75">
      <c r="A89" s="66">
        <v>75</v>
      </c>
      <c r="B89" s="25"/>
      <c r="C89" s="69">
        <v>42235</v>
      </c>
      <c r="D89" s="58" t="s">
        <v>376</v>
      </c>
      <c r="E89" s="58"/>
      <c r="F89" s="17">
        <v>1000000</v>
      </c>
      <c r="G89" s="17"/>
      <c r="H89" s="58" t="s">
        <v>553</v>
      </c>
      <c r="I89" s="75" t="s">
        <v>84</v>
      </c>
      <c r="J89" s="93" t="s">
        <v>646</v>
      </c>
      <c r="K89" s="76"/>
      <c r="L89" s="178"/>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row>
    <row r="90" spans="1:49" s="71" customFormat="1" ht="18.75">
      <c r="A90" s="66">
        <v>76</v>
      </c>
      <c r="B90" s="25"/>
      <c r="C90" s="69">
        <v>42235</v>
      </c>
      <c r="D90" s="58" t="s">
        <v>377</v>
      </c>
      <c r="E90" s="58" t="s">
        <v>357</v>
      </c>
      <c r="F90" s="17">
        <v>500000</v>
      </c>
      <c r="G90" s="17"/>
      <c r="H90" s="58" t="s">
        <v>553</v>
      </c>
      <c r="I90" s="75" t="s">
        <v>85</v>
      </c>
      <c r="J90" s="93" t="s">
        <v>646</v>
      </c>
      <c r="K90" s="76"/>
      <c r="L90" s="178"/>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row>
    <row r="91" spans="1:49" s="71" customFormat="1" ht="18.75">
      <c r="A91" s="66">
        <v>77</v>
      </c>
      <c r="B91" s="25"/>
      <c r="C91" s="69">
        <v>42235</v>
      </c>
      <c r="D91" s="58" t="s">
        <v>378</v>
      </c>
      <c r="E91" s="58" t="s">
        <v>531</v>
      </c>
      <c r="F91" s="17">
        <v>500000</v>
      </c>
      <c r="G91" s="17"/>
      <c r="H91" s="58" t="s">
        <v>553</v>
      </c>
      <c r="I91" s="75" t="s">
        <v>85</v>
      </c>
      <c r="J91" s="93" t="s">
        <v>646</v>
      </c>
      <c r="K91" s="76"/>
      <c r="L91" s="178"/>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row>
    <row r="92" spans="1:49" s="71" customFormat="1" ht="18.75">
      <c r="A92" s="66">
        <v>78</v>
      </c>
      <c r="B92" s="25"/>
      <c r="C92" s="69">
        <v>42235</v>
      </c>
      <c r="D92" s="58" t="s">
        <v>379</v>
      </c>
      <c r="E92" s="58"/>
      <c r="F92" s="17">
        <v>200000</v>
      </c>
      <c r="G92" s="17"/>
      <c r="H92" s="58" t="s">
        <v>553</v>
      </c>
      <c r="I92" s="75" t="s">
        <v>84</v>
      </c>
      <c r="J92" s="93" t="s">
        <v>646</v>
      </c>
      <c r="K92" s="76"/>
      <c r="L92" s="178"/>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row>
    <row r="93" spans="1:49" s="71" customFormat="1" ht="18.75">
      <c r="A93" s="66">
        <v>79</v>
      </c>
      <c r="B93" s="25"/>
      <c r="C93" s="69">
        <v>42236</v>
      </c>
      <c r="D93" s="58" t="s">
        <v>380</v>
      </c>
      <c r="E93" s="58"/>
      <c r="F93" s="17">
        <v>200000</v>
      </c>
      <c r="G93" s="17"/>
      <c r="H93" s="58" t="s">
        <v>555</v>
      </c>
      <c r="I93" s="75" t="s">
        <v>84</v>
      </c>
      <c r="J93" s="93" t="s">
        <v>396</v>
      </c>
      <c r="K93" s="76"/>
      <c r="L93" s="178"/>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row>
    <row r="94" spans="1:49" s="71" customFormat="1" ht="18.75">
      <c r="A94" s="66">
        <v>80</v>
      </c>
      <c r="B94" s="25"/>
      <c r="C94" s="69">
        <v>42236</v>
      </c>
      <c r="D94" s="58" t="s">
        <v>381</v>
      </c>
      <c r="E94" s="58" t="s">
        <v>382</v>
      </c>
      <c r="F94" s="17">
        <v>150000</v>
      </c>
      <c r="G94" s="17"/>
      <c r="H94" s="58" t="s">
        <v>555</v>
      </c>
      <c r="I94" s="75" t="s">
        <v>85</v>
      </c>
      <c r="J94" s="93" t="s">
        <v>396</v>
      </c>
      <c r="K94" s="76"/>
      <c r="L94" s="178"/>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row>
    <row r="95" spans="1:49" s="71" customFormat="1" ht="18.75">
      <c r="A95" s="66">
        <v>81</v>
      </c>
      <c r="B95" s="25"/>
      <c r="C95" s="69">
        <v>42237</v>
      </c>
      <c r="D95" s="58" t="s">
        <v>383</v>
      </c>
      <c r="E95" s="58"/>
      <c r="F95" s="17">
        <v>200000</v>
      </c>
      <c r="G95" s="17"/>
      <c r="H95" s="58" t="s">
        <v>553</v>
      </c>
      <c r="I95" s="75" t="s">
        <v>84</v>
      </c>
      <c r="J95" s="93" t="s">
        <v>646</v>
      </c>
      <c r="K95" s="76"/>
      <c r="L95" s="173"/>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row>
    <row r="96" spans="1:49" s="71" customFormat="1" ht="18.75">
      <c r="A96" s="66">
        <v>82</v>
      </c>
      <c r="B96" s="25"/>
      <c r="C96" s="69">
        <v>42237</v>
      </c>
      <c r="D96" s="58" t="s">
        <v>192</v>
      </c>
      <c r="E96" s="83"/>
      <c r="F96" s="17">
        <v>300000</v>
      </c>
      <c r="G96" s="17"/>
      <c r="H96" s="58" t="s">
        <v>553</v>
      </c>
      <c r="I96" s="75" t="s">
        <v>84</v>
      </c>
      <c r="J96" s="93" t="s">
        <v>646</v>
      </c>
      <c r="K96" s="76"/>
      <c r="L96" s="173"/>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row>
    <row r="97" spans="1:49" s="71" customFormat="1" ht="38.25">
      <c r="A97" s="66">
        <v>83</v>
      </c>
      <c r="B97" s="25"/>
      <c r="C97" s="69">
        <v>42240</v>
      </c>
      <c r="D97" s="58" t="s">
        <v>384</v>
      </c>
      <c r="E97" s="83" t="s">
        <v>640</v>
      </c>
      <c r="F97" s="17">
        <v>500000</v>
      </c>
      <c r="G97" s="17"/>
      <c r="H97" s="58" t="s">
        <v>553</v>
      </c>
      <c r="I97" s="75" t="s">
        <v>84</v>
      </c>
      <c r="J97" s="93" t="s">
        <v>646</v>
      </c>
      <c r="K97" s="76"/>
      <c r="L97" s="173"/>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row>
    <row r="98" spans="1:49" s="71" customFormat="1" ht="38.25">
      <c r="A98" s="66">
        <v>84</v>
      </c>
      <c r="B98" s="25"/>
      <c r="C98" s="69">
        <v>42240</v>
      </c>
      <c r="D98" s="58" t="s">
        <v>384</v>
      </c>
      <c r="E98" s="83" t="s">
        <v>640</v>
      </c>
      <c r="F98" s="17">
        <v>300000</v>
      </c>
      <c r="G98" s="17"/>
      <c r="H98" s="61" t="s">
        <v>555</v>
      </c>
      <c r="I98" s="81" t="s">
        <v>84</v>
      </c>
      <c r="J98" s="93" t="s">
        <v>399</v>
      </c>
      <c r="K98" s="76"/>
      <c r="L98" s="173"/>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row>
    <row r="99" spans="1:49" s="71" customFormat="1" ht="38.25">
      <c r="A99" s="66">
        <v>85</v>
      </c>
      <c r="B99" s="25"/>
      <c r="C99" s="69">
        <v>42240</v>
      </c>
      <c r="D99" s="58" t="s">
        <v>384</v>
      </c>
      <c r="E99" s="83" t="s">
        <v>640</v>
      </c>
      <c r="F99" s="17">
        <v>200000</v>
      </c>
      <c r="G99" s="17"/>
      <c r="H99" s="61" t="s">
        <v>554</v>
      </c>
      <c r="I99" s="81" t="s">
        <v>84</v>
      </c>
      <c r="J99" s="93" t="s">
        <v>399</v>
      </c>
      <c r="K99" s="76"/>
      <c r="L99" s="173"/>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row>
    <row r="100" spans="1:49" s="71" customFormat="1" ht="57">
      <c r="A100" s="66">
        <v>86</v>
      </c>
      <c r="B100" s="25"/>
      <c r="C100" s="69">
        <v>42240</v>
      </c>
      <c r="D100" s="58" t="s">
        <v>62</v>
      </c>
      <c r="E100" s="58" t="s">
        <v>63</v>
      </c>
      <c r="F100" s="17">
        <v>180000</v>
      </c>
      <c r="G100" s="17"/>
      <c r="H100" s="61" t="s">
        <v>555</v>
      </c>
      <c r="I100" s="81" t="s">
        <v>85</v>
      </c>
      <c r="J100" s="93" t="s">
        <v>399</v>
      </c>
      <c r="K100" s="76"/>
      <c r="L100" s="173"/>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row>
    <row r="101" spans="1:49" s="71" customFormat="1" ht="57">
      <c r="A101" s="66">
        <v>87</v>
      </c>
      <c r="B101" s="25"/>
      <c r="C101" s="69">
        <v>42240</v>
      </c>
      <c r="D101" s="58" t="s">
        <v>62</v>
      </c>
      <c r="E101" s="58" t="s">
        <v>63</v>
      </c>
      <c r="F101" s="17">
        <v>120000</v>
      </c>
      <c r="G101" s="17"/>
      <c r="H101" s="61" t="s">
        <v>554</v>
      </c>
      <c r="I101" s="81" t="s">
        <v>85</v>
      </c>
      <c r="J101" s="93" t="s">
        <v>399</v>
      </c>
      <c r="K101" s="76"/>
      <c r="L101" s="173"/>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row>
    <row r="102" spans="1:49" s="71" customFormat="1" ht="38.25">
      <c r="A102" s="66">
        <v>88</v>
      </c>
      <c r="B102" s="25"/>
      <c r="C102" s="69">
        <v>42241</v>
      </c>
      <c r="D102" s="61" t="s">
        <v>826</v>
      </c>
      <c r="E102" s="58"/>
      <c r="F102" s="17">
        <v>59408</v>
      </c>
      <c r="G102" s="17"/>
      <c r="H102" s="61" t="s">
        <v>817</v>
      </c>
      <c r="I102" s="81" t="s">
        <v>84</v>
      </c>
      <c r="J102" s="93"/>
      <c r="K102" s="76"/>
      <c r="L102" s="173"/>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row>
    <row r="103" spans="1:49" s="71" customFormat="1" ht="18.75">
      <c r="A103" s="66">
        <v>89</v>
      </c>
      <c r="B103" s="25"/>
      <c r="C103" s="69">
        <v>42241</v>
      </c>
      <c r="D103" s="58" t="s">
        <v>386</v>
      </c>
      <c r="E103" s="58" t="s">
        <v>340</v>
      </c>
      <c r="F103" s="17">
        <v>200000</v>
      </c>
      <c r="G103" s="17"/>
      <c r="H103" s="58" t="s">
        <v>555</v>
      </c>
      <c r="I103" s="75" t="s">
        <v>84</v>
      </c>
      <c r="J103" s="93" t="s">
        <v>396</v>
      </c>
      <c r="K103" s="76"/>
      <c r="L103" s="173"/>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row>
    <row r="104" spans="1:49" s="71" customFormat="1" ht="38.25">
      <c r="A104" s="66">
        <v>90</v>
      </c>
      <c r="B104" s="25"/>
      <c r="C104" s="69">
        <v>42241</v>
      </c>
      <c r="D104" s="58" t="s">
        <v>387</v>
      </c>
      <c r="E104" s="58" t="s">
        <v>388</v>
      </c>
      <c r="F104" s="17">
        <v>50000</v>
      </c>
      <c r="G104" s="17"/>
      <c r="H104" s="58" t="s">
        <v>555</v>
      </c>
      <c r="I104" s="75" t="s">
        <v>85</v>
      </c>
      <c r="J104" s="93" t="s">
        <v>401</v>
      </c>
      <c r="K104" s="76"/>
      <c r="L104" s="173"/>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row>
    <row r="105" spans="1:49" s="71" customFormat="1" ht="38.25">
      <c r="A105" s="66">
        <v>91</v>
      </c>
      <c r="B105" s="25"/>
      <c r="C105" s="69">
        <v>42241</v>
      </c>
      <c r="D105" s="58" t="s">
        <v>387</v>
      </c>
      <c r="E105" s="58" t="s">
        <v>388</v>
      </c>
      <c r="F105" s="17">
        <v>50000</v>
      </c>
      <c r="G105" s="17"/>
      <c r="H105" s="58" t="s">
        <v>554</v>
      </c>
      <c r="I105" s="75" t="s">
        <v>85</v>
      </c>
      <c r="J105" s="93" t="s">
        <v>401</v>
      </c>
      <c r="K105" s="76"/>
      <c r="L105" s="173"/>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row>
    <row r="106" spans="1:49" s="71" customFormat="1" ht="38.25">
      <c r="A106" s="66">
        <v>92</v>
      </c>
      <c r="B106" s="25"/>
      <c r="C106" s="69">
        <v>42243</v>
      </c>
      <c r="D106" s="58" t="s">
        <v>389</v>
      </c>
      <c r="E106" s="58" t="s">
        <v>364</v>
      </c>
      <c r="F106" s="17">
        <v>50000</v>
      </c>
      <c r="G106" s="17"/>
      <c r="H106" s="61" t="s">
        <v>555</v>
      </c>
      <c r="I106" s="81" t="s">
        <v>85</v>
      </c>
      <c r="J106" s="93" t="s">
        <v>402</v>
      </c>
      <c r="K106" s="76"/>
      <c r="L106" s="173"/>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row>
    <row r="107" spans="1:49" s="71" customFormat="1" ht="38.25">
      <c r="A107" s="66">
        <v>93</v>
      </c>
      <c r="B107" s="25"/>
      <c r="C107" s="69">
        <v>42243</v>
      </c>
      <c r="D107" s="58" t="s">
        <v>389</v>
      </c>
      <c r="E107" s="58" t="s">
        <v>364</v>
      </c>
      <c r="F107" s="17">
        <v>50000</v>
      </c>
      <c r="G107" s="17"/>
      <c r="H107" s="61" t="s">
        <v>554</v>
      </c>
      <c r="I107" s="81" t="s">
        <v>85</v>
      </c>
      <c r="J107" s="93" t="s">
        <v>402</v>
      </c>
      <c r="K107" s="76"/>
      <c r="L107" s="173"/>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row>
    <row r="108" spans="1:49" s="71" customFormat="1" ht="38.25">
      <c r="A108" s="66">
        <v>94</v>
      </c>
      <c r="B108" s="25"/>
      <c r="C108" s="69">
        <v>42244</v>
      </c>
      <c r="D108" s="58" t="s">
        <v>55</v>
      </c>
      <c r="E108" s="61" t="s">
        <v>56</v>
      </c>
      <c r="F108" s="17">
        <v>500000</v>
      </c>
      <c r="G108" s="17"/>
      <c r="H108" s="58" t="s">
        <v>553</v>
      </c>
      <c r="I108" s="75" t="s">
        <v>85</v>
      </c>
      <c r="J108" s="93" t="s">
        <v>641</v>
      </c>
      <c r="K108" s="76"/>
      <c r="L108" s="173"/>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row>
    <row r="109" spans="1:49" s="71" customFormat="1" ht="38.25">
      <c r="A109" s="66">
        <v>95</v>
      </c>
      <c r="B109" s="25"/>
      <c r="C109" s="69">
        <v>42244</v>
      </c>
      <c r="D109" s="58" t="s">
        <v>390</v>
      </c>
      <c r="E109" s="58" t="s">
        <v>391</v>
      </c>
      <c r="F109" s="17">
        <v>600000</v>
      </c>
      <c r="G109" s="17"/>
      <c r="H109" s="58" t="s">
        <v>555</v>
      </c>
      <c r="I109" s="75" t="s">
        <v>85</v>
      </c>
      <c r="J109" s="93" t="s">
        <v>398</v>
      </c>
      <c r="K109" s="76"/>
      <c r="L109" s="173"/>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row>
    <row r="110" spans="1:49" s="71" customFormat="1" ht="38.25">
      <c r="A110" s="66">
        <v>96</v>
      </c>
      <c r="B110" s="25"/>
      <c r="C110" s="69">
        <v>42244</v>
      </c>
      <c r="D110" s="58" t="s">
        <v>390</v>
      </c>
      <c r="E110" s="58" t="s">
        <v>391</v>
      </c>
      <c r="F110" s="17">
        <v>400000</v>
      </c>
      <c r="G110" s="17"/>
      <c r="H110" s="58" t="s">
        <v>554</v>
      </c>
      <c r="I110" s="75" t="s">
        <v>85</v>
      </c>
      <c r="J110" s="93" t="s">
        <v>398</v>
      </c>
      <c r="K110" s="76"/>
      <c r="L110" s="173"/>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row>
    <row r="111" spans="1:49" s="71" customFormat="1" ht="18.75">
      <c r="A111" s="66">
        <v>97</v>
      </c>
      <c r="B111" s="25"/>
      <c r="C111" s="69">
        <v>42245</v>
      </c>
      <c r="D111" s="58" t="s">
        <v>54</v>
      </c>
      <c r="E111" s="83" t="s">
        <v>38</v>
      </c>
      <c r="F111" s="17">
        <v>300000</v>
      </c>
      <c r="G111" s="17"/>
      <c r="H111" s="58" t="s">
        <v>555</v>
      </c>
      <c r="I111" s="75" t="s">
        <v>84</v>
      </c>
      <c r="J111" s="93" t="s">
        <v>401</v>
      </c>
      <c r="K111" s="76"/>
      <c r="L111" s="173"/>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row>
    <row r="112" spans="1:49" s="71" customFormat="1" ht="18.75">
      <c r="A112" s="66">
        <v>98</v>
      </c>
      <c r="B112" s="25"/>
      <c r="C112" s="69">
        <v>42245</v>
      </c>
      <c r="D112" s="58" t="s">
        <v>54</v>
      </c>
      <c r="E112" s="83" t="s">
        <v>38</v>
      </c>
      <c r="F112" s="17">
        <v>200000</v>
      </c>
      <c r="G112" s="17"/>
      <c r="H112" s="58" t="s">
        <v>554</v>
      </c>
      <c r="I112" s="75" t="s">
        <v>84</v>
      </c>
      <c r="J112" s="93" t="s">
        <v>401</v>
      </c>
      <c r="K112" s="76"/>
      <c r="L112" s="173"/>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row>
    <row r="113" spans="1:49" s="71" customFormat="1" ht="18.75">
      <c r="A113" s="66">
        <v>99</v>
      </c>
      <c r="B113" s="25"/>
      <c r="C113" s="69">
        <v>42245</v>
      </c>
      <c r="D113" s="58" t="s">
        <v>54</v>
      </c>
      <c r="E113" s="83" t="s">
        <v>38</v>
      </c>
      <c r="F113" s="17">
        <v>500000</v>
      </c>
      <c r="G113" s="17"/>
      <c r="H113" s="58" t="s">
        <v>553</v>
      </c>
      <c r="I113" s="75" t="s">
        <v>84</v>
      </c>
      <c r="J113" s="93" t="s">
        <v>641</v>
      </c>
      <c r="K113" s="76"/>
      <c r="L113" s="173"/>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row>
    <row r="114" spans="1:49" s="71" customFormat="1" ht="18.75">
      <c r="A114" s="66"/>
      <c r="B114" s="25">
        <v>1</v>
      </c>
      <c r="C114" s="69">
        <v>42217</v>
      </c>
      <c r="D114" s="83" t="s">
        <v>821</v>
      </c>
      <c r="E114" s="58"/>
      <c r="G114" s="17">
        <v>13200</v>
      </c>
      <c r="H114" s="58" t="s">
        <v>817</v>
      </c>
      <c r="I114" s="75" t="s">
        <v>84</v>
      </c>
      <c r="J114" s="93"/>
      <c r="K114" s="76"/>
      <c r="L114" s="173"/>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row>
    <row r="115" spans="1:49" s="71" customFormat="1" ht="57">
      <c r="A115" s="66"/>
      <c r="B115" s="25">
        <v>2</v>
      </c>
      <c r="C115" s="69">
        <v>42230</v>
      </c>
      <c r="D115" s="58" t="s">
        <v>403</v>
      </c>
      <c r="E115" s="58"/>
      <c r="F115" s="17"/>
      <c r="G115" s="17">
        <v>6700000</v>
      </c>
      <c r="H115" s="58" t="s">
        <v>555</v>
      </c>
      <c r="I115" s="96"/>
      <c r="J115" s="93" t="s">
        <v>564</v>
      </c>
      <c r="K115" s="76"/>
      <c r="L115" s="173"/>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row>
    <row r="116" spans="1:49" ht="38.25">
      <c r="A116" s="66"/>
      <c r="B116" s="25">
        <v>3</v>
      </c>
      <c r="C116" s="69">
        <v>42240</v>
      </c>
      <c r="D116" s="211" t="s">
        <v>404</v>
      </c>
      <c r="E116" s="58"/>
      <c r="F116" s="17"/>
      <c r="G116" s="17">
        <v>3506000</v>
      </c>
      <c r="H116" s="58" t="s">
        <v>553</v>
      </c>
      <c r="I116" s="96"/>
      <c r="J116" s="93" t="s">
        <v>646</v>
      </c>
      <c r="K116" s="76"/>
      <c r="L116" s="174"/>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row>
    <row r="117" spans="1:49" ht="76.5">
      <c r="A117" s="66"/>
      <c r="B117" s="25">
        <v>4</v>
      </c>
      <c r="C117" s="69">
        <v>42244</v>
      </c>
      <c r="D117" s="58" t="s">
        <v>307</v>
      </c>
      <c r="E117" s="58"/>
      <c r="F117" s="17"/>
      <c r="G117" s="17">
        <v>11000000</v>
      </c>
      <c r="H117" s="58" t="s">
        <v>554</v>
      </c>
      <c r="I117" s="96"/>
      <c r="J117" s="93" t="s">
        <v>645</v>
      </c>
      <c r="K117" s="76"/>
      <c r="L117" s="174"/>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row>
    <row r="118" spans="1:49" s="71" customFormat="1" ht="114.75">
      <c r="A118" s="66"/>
      <c r="B118" s="25">
        <v>5</v>
      </c>
      <c r="C118" s="69">
        <v>42244</v>
      </c>
      <c r="D118" s="58" t="s">
        <v>405</v>
      </c>
      <c r="E118" s="58"/>
      <c r="F118" s="17"/>
      <c r="G118" s="17">
        <v>760000</v>
      </c>
      <c r="H118" s="58" t="s">
        <v>554</v>
      </c>
      <c r="I118" s="96"/>
      <c r="J118" s="93"/>
      <c r="K118" s="76"/>
      <c r="L118" s="173"/>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row>
  </sheetData>
  <sheetProtection/>
  <mergeCells count="17">
    <mergeCell ref="J13:J14"/>
    <mergeCell ref="E2:E5"/>
    <mergeCell ref="A13:B13"/>
    <mergeCell ref="C13:C14"/>
    <mergeCell ref="D13:D14"/>
    <mergeCell ref="E13:E14"/>
    <mergeCell ref="F13:F14"/>
    <mergeCell ref="J1:J5"/>
    <mergeCell ref="J6:J12"/>
    <mergeCell ref="E1:I1"/>
    <mergeCell ref="G13:G14"/>
    <mergeCell ref="H13:H14"/>
    <mergeCell ref="I13:I14"/>
    <mergeCell ref="I2:I4"/>
    <mergeCell ref="H2:H4"/>
    <mergeCell ref="F2:G2"/>
    <mergeCell ref="F3:G3"/>
  </mergeCells>
  <dataValidations count="5">
    <dataValidation allowBlank="1" showInputMessage="1" sqref="M14"/>
    <dataValidation type="list" allowBlank="1" showInputMessage="1" sqref="H15:H118">
      <formula1>$E$6:$E$12</formula1>
    </dataValidation>
    <dataValidation type="list" allowBlank="1" showInputMessage="1" sqref="I15:I114">
      <formula1>"Tiền Mặt, Chuyển Khoản"</formula1>
    </dataValidation>
    <dataValidation type="list" showInputMessage="1" showErrorMessage="1" sqref="L14">
      <formula1>$I$18:$I$118</formula1>
    </dataValidation>
    <dataValidation type="list" allowBlank="1" showInputMessage="1" showErrorMessage="1" sqref="L33 L18:L21">
      <formula1>$I$18:$I$118</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Minh Thanh</dc:creator>
  <cp:keywords/>
  <dc:description/>
  <cp:lastModifiedBy>duc</cp:lastModifiedBy>
  <dcterms:created xsi:type="dcterms:W3CDTF">2011-07-30T02:48:57Z</dcterms:created>
  <dcterms:modified xsi:type="dcterms:W3CDTF">2023-08-04T09:55:39Z</dcterms:modified>
  <cp:category/>
  <cp:version/>
  <cp:contentType/>
  <cp:contentStatus/>
</cp:coreProperties>
</file>